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codeName="ThisWorkbook" defaultThemeVersion="166925"/>
  <mc:AlternateContent xmlns:mc="http://schemas.openxmlformats.org/markup-compatibility/2006">
    <mc:Choice Requires="x15">
      <x15ac:absPath xmlns:x15ac="http://schemas.microsoft.com/office/spreadsheetml/2010/11/ac" url="/Users/estellealexandre/Desktop/"/>
    </mc:Choice>
  </mc:AlternateContent>
  <xr:revisionPtr revIDLastSave="0" documentId="13_ncr:1_{0CE66F7F-316C-9C46-A2D6-22DC43C7F2AA}" xr6:coauthVersionLast="47" xr6:coauthVersionMax="47" xr10:uidLastSave="{00000000-0000-0000-0000-000000000000}"/>
  <bookViews>
    <workbookView showHorizontalScroll="0" showVerticalScroll="0" xWindow="0" yWindow="500" windowWidth="28800" windowHeight="15820" xr2:uid="{00000000-000D-0000-FFFF-FFFF00000000}"/>
  </bookViews>
  <sheets>
    <sheet name="Instructions" sheetId="4" r:id="rId1"/>
    <sheet name="1 Perception" sheetId="1" r:id="rId2"/>
    <sheet name="2 Allies" sheetId="5" r:id="rId3"/>
    <sheet name="3 Documentation" sheetId="6" r:id="rId4"/>
    <sheet name="4 Internal Structures" sheetId="9" r:id="rId5"/>
    <sheet name="5 Data" sheetId="10" r:id="rId6"/>
    <sheet name="6 Physical protections " sheetId="7" r:id="rId7"/>
    <sheet name="7 Outreach" sheetId="8" r:id="rId8"/>
    <sheet name="Scores and Priority Strategies" sheetId="2" r:id="rId9"/>
    <sheet name="Hidden" sheetId="11" state="hidden" r:id="rId10"/>
  </sheets>
  <definedNames>
    <definedName name="_xlnm._FilterDatabase" localSheetId="1" hidden="1">'1 Perception'!$B$5:$B$14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2" l="1"/>
  <c r="G19" i="2"/>
  <c r="F19" i="2"/>
  <c r="E19" i="2"/>
  <c r="D19" i="2"/>
  <c r="C19" i="2"/>
  <c r="B19" i="2"/>
  <c r="H20" i="2" a="1"/>
  <c r="H20" i="2"/>
  <c r="G20" i="2" a="1"/>
  <c r="G20" i="2"/>
  <c r="F20" i="2" a="1"/>
  <c r="F20" i="2"/>
  <c r="E20" i="2" a="1"/>
  <c r="E20" i="2"/>
  <c r="D20" i="2" a="1"/>
  <c r="D20" i="2"/>
  <c r="C20" i="2" a="1"/>
  <c r="C20" i="2"/>
  <c r="B20" i="2" a="1"/>
  <c r="B20" i="2"/>
  <c r="J35" i="8"/>
  <c r="J34" i="8"/>
  <c r="K32" i="8"/>
  <c r="K30" i="8"/>
  <c r="K29" i="8"/>
  <c r="K17" i="8"/>
  <c r="K16" i="8"/>
  <c r="K11" i="8"/>
  <c r="K8" i="8"/>
  <c r="I25" i="8"/>
  <c r="I24" i="8"/>
  <c r="I23" i="8"/>
  <c r="I22" i="8"/>
  <c r="I21" i="8"/>
  <c r="I26" i="8"/>
  <c r="H33" i="8"/>
  <c r="H31" i="8"/>
  <c r="H30" i="8"/>
  <c r="H29" i="8"/>
  <c r="H12" i="8"/>
  <c r="H8" i="8"/>
  <c r="G27" i="8"/>
  <c r="G18" i="8"/>
  <c r="G16" i="8"/>
  <c r="G15" i="8"/>
  <c r="G9" i="8"/>
  <c r="H36" i="7"/>
  <c r="I36" i="7"/>
  <c r="J36" i="7"/>
  <c r="G5" i="7"/>
  <c r="G18" i="7"/>
  <c r="G19" i="7"/>
  <c r="G20" i="7"/>
  <c r="G31" i="7"/>
  <c r="G36" i="7"/>
  <c r="J35" i="7"/>
  <c r="I35" i="7"/>
  <c r="H35" i="7"/>
  <c r="K6" i="7"/>
  <c r="K7" i="7"/>
  <c r="K8" i="7"/>
  <c r="K11" i="7"/>
  <c r="K13" i="7"/>
  <c r="K17" i="7"/>
  <c r="K29" i="7"/>
  <c r="G35" i="7"/>
  <c r="I46" i="10"/>
  <c r="J46" i="10"/>
  <c r="J45" i="10"/>
  <c r="I45" i="10"/>
  <c r="K44" i="10"/>
  <c r="K41" i="10"/>
  <c r="K37" i="10"/>
  <c r="K36" i="10"/>
  <c r="K35" i="10"/>
  <c r="K30" i="10"/>
  <c r="K24" i="10"/>
  <c r="K21" i="10"/>
  <c r="K13" i="10"/>
  <c r="K12" i="10"/>
  <c r="H43" i="10"/>
  <c r="H41" i="10"/>
  <c r="H40" i="10"/>
  <c r="H37" i="10"/>
  <c r="H36" i="10"/>
  <c r="H35" i="10"/>
  <c r="H33" i="10"/>
  <c r="H32" i="10"/>
  <c r="H31" i="10"/>
  <c r="H30" i="10"/>
  <c r="H29" i="10"/>
  <c r="H28" i="10"/>
  <c r="H27" i="10"/>
  <c r="H26" i="10"/>
  <c r="H21" i="10"/>
  <c r="H19" i="10"/>
  <c r="H18" i="10"/>
  <c r="H16" i="10"/>
  <c r="H15" i="10"/>
  <c r="H11" i="10"/>
  <c r="H10" i="10"/>
  <c r="H9" i="10"/>
  <c r="H8" i="10"/>
  <c r="H7" i="10"/>
  <c r="H6" i="10"/>
  <c r="G43" i="10"/>
  <c r="G37" i="10"/>
  <c r="G36" i="10"/>
  <c r="H18" i="5"/>
  <c r="I18" i="5"/>
  <c r="J18" i="5"/>
  <c r="K18" i="5"/>
  <c r="H50" i="9"/>
  <c r="I50" i="9"/>
  <c r="I49" i="9"/>
  <c r="H49" i="9"/>
  <c r="K47" i="9"/>
  <c r="K45" i="9"/>
  <c r="K39" i="9"/>
  <c r="K38" i="9"/>
  <c r="K37" i="9"/>
  <c r="K34" i="9"/>
  <c r="K33" i="9"/>
  <c r="K32" i="9"/>
  <c r="K31" i="9"/>
  <c r="K30" i="9"/>
  <c r="K27" i="9"/>
  <c r="K26" i="9"/>
  <c r="K25" i="9"/>
  <c r="K21" i="9"/>
  <c r="K7" i="9"/>
  <c r="K49" i="9"/>
  <c r="J44" i="9"/>
  <c r="J43" i="9"/>
  <c r="J42" i="9"/>
  <c r="G45" i="9"/>
  <c r="G41" i="9"/>
  <c r="G35" i="9"/>
  <c r="G34" i="9"/>
  <c r="G33" i="9"/>
  <c r="G32" i="9"/>
  <c r="G31" i="9"/>
  <c r="G30" i="9"/>
  <c r="G29" i="9"/>
  <c r="G28" i="9"/>
  <c r="G27" i="9"/>
  <c r="G22" i="9"/>
  <c r="G21" i="9"/>
  <c r="G19" i="9"/>
  <c r="G17" i="9"/>
  <c r="G16" i="9"/>
  <c r="G15" i="9"/>
  <c r="G14" i="9"/>
  <c r="G6" i="9"/>
  <c r="H16" i="6"/>
  <c r="H15" i="6"/>
  <c r="J14" i="6"/>
  <c r="J10" i="6"/>
  <c r="J15" i="6"/>
  <c r="K12" i="6"/>
  <c r="K11" i="6"/>
  <c r="K8" i="6"/>
  <c r="I9" i="6"/>
  <c r="I15" i="6"/>
  <c r="G14" i="6"/>
  <c r="G10" i="6"/>
  <c r="G11" i="6"/>
  <c r="G12" i="6"/>
  <c r="G8" i="6"/>
  <c r="G9" i="6"/>
  <c r="G7" i="6"/>
  <c r="G6" i="6"/>
  <c r="G5" i="6"/>
  <c r="K17" i="5"/>
  <c r="J17" i="5"/>
  <c r="I17" i="5"/>
  <c r="H17" i="5"/>
  <c r="G16" i="5"/>
  <c r="G13" i="5"/>
  <c r="G12" i="5"/>
  <c r="G11" i="5"/>
  <c r="G10" i="5"/>
  <c r="G9" i="5"/>
  <c r="G8" i="5"/>
  <c r="G18" i="5"/>
  <c r="G7" i="5"/>
  <c r="J6" i="5"/>
  <c r="J16" i="1"/>
  <c r="H16" i="1"/>
  <c r="I14" i="1"/>
  <c r="K13" i="1"/>
  <c r="K15" i="1"/>
  <c r="G13" i="1"/>
  <c r="I12" i="1"/>
  <c r="I16" i="1"/>
  <c r="K10" i="1"/>
  <c r="G9" i="1"/>
  <c r="K8" i="1"/>
  <c r="G8" i="1"/>
  <c r="D49" i="9"/>
  <c r="D50" i="9"/>
  <c r="C7" i="2"/>
  <c r="D7" i="2"/>
  <c r="D45" i="10"/>
  <c r="D46" i="10"/>
  <c r="C8" i="2"/>
  <c r="D8" i="2"/>
  <c r="D34" i="8"/>
  <c r="D35" i="8"/>
  <c r="C10" i="2"/>
  <c r="D10" i="2"/>
  <c r="D35" i="7"/>
  <c r="D36" i="7"/>
  <c r="C9" i="2"/>
  <c r="D9" i="2"/>
  <c r="D17" i="5"/>
  <c r="D18" i="5"/>
  <c r="C5" i="2"/>
  <c r="D5" i="2"/>
  <c r="D15" i="6"/>
  <c r="D16" i="6"/>
  <c r="C6" i="2"/>
  <c r="D6" i="2"/>
  <c r="D15" i="1"/>
  <c r="D16" i="1"/>
  <c r="C4" i="2"/>
  <c r="D4" i="2"/>
  <c r="I16" i="6"/>
  <c r="H34" i="8"/>
  <c r="I34" i="8"/>
  <c r="G34" i="8"/>
  <c r="K35" i="8"/>
  <c r="K34" i="8"/>
  <c r="I35" i="8"/>
  <c r="G35" i="8"/>
  <c r="H35" i="8"/>
  <c r="K36" i="7"/>
  <c r="H46" i="10"/>
  <c r="K46" i="10"/>
  <c r="G45" i="10"/>
  <c r="H45" i="10"/>
  <c r="K45" i="10"/>
  <c r="G46" i="10"/>
  <c r="K50" i="9"/>
  <c r="G50" i="9"/>
  <c r="J49" i="9"/>
  <c r="G49" i="9"/>
  <c r="J50" i="9"/>
  <c r="K16" i="6"/>
  <c r="J16" i="6"/>
  <c r="G16" i="6"/>
  <c r="G15" i="6"/>
  <c r="K15" i="6"/>
  <c r="K35" i="7"/>
  <c r="G16" i="1"/>
  <c r="G17" i="5"/>
  <c r="K16" i="1"/>
  <c r="G15" i="1"/>
  <c r="I15" i="1"/>
  <c r="C13" i="2"/>
  <c r="E13" i="2"/>
  <c r="C14" i="2"/>
  <c r="E14" i="2"/>
  <c r="C16" i="2"/>
  <c r="E16" i="2"/>
  <c r="C12" i="2"/>
  <c r="E12" i="2"/>
  <c r="C15" i="2"/>
  <c r="E15"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<sst xmlns="http://schemas.openxmlformats.org/spreadsheetml/2006/main" count="476" uniqueCount="399">
  <si>
    <t>TOTAL</t>
  </si>
  <si>
    <t>Yes</t>
  </si>
  <si>
    <t>No</t>
  </si>
  <si>
    <t>Not applicable</t>
  </si>
  <si>
    <t>Explanation</t>
  </si>
  <si>
    <t>Does the organization take actions to be visible to the public, portraying a positive image?</t>
  </si>
  <si>
    <t>Is the organization registered?</t>
  </si>
  <si>
    <t xml:space="preserve">Does the organization engage with lawyers or the judicial system? </t>
  </si>
  <si>
    <t>Has the organization spoken to its neighbors and/or landlord about its activities and sought their support and/or asked to maintain open communication if issues arise?</t>
  </si>
  <si>
    <t>Please note that in some cases it is not safe to take names or phone numbers of beneficiaries as these may be identifying. If this is the case, the program may choose to only record the unique identifier code of beneficiaries. This type of log can be useful if there is a theft or other incident at a site as it is possible to know who has recently been in the building.</t>
  </si>
  <si>
    <t>For example, do workers have sufficient funding to use transportation that is not public?</t>
  </si>
  <si>
    <t>Does the organization coordinate with local authorities to ensure that outreach workers will not be targeted by law enforcement if conducting outreach during a lockdown or when curfew is in effect?</t>
  </si>
  <si>
    <t>Does the site have a system to record communication in the workplace, such as a telephone log or a list of people who have come onto the premises?</t>
  </si>
  <si>
    <t>Does the site have rules or a code of conduct in place about appropriate behavior for workers and visitors at the site?</t>
  </si>
  <si>
    <t>Is the site co-located with other organizations that may decrease suspicion around its activities?</t>
  </si>
  <si>
    <t>Does the site have a fence or tall walls that prevent neighbors from viewing activities that occur on the premises?</t>
  </si>
  <si>
    <t>Is the site in a neighborhood with low levels of theft and other crimes?</t>
  </si>
  <si>
    <t>Is a first-aid kit located at the site?</t>
  </si>
  <si>
    <t>Is there a fire extinguisher at the site?</t>
  </si>
  <si>
    <t>Is the site insured (fire, theft, water damage, etc.)?</t>
  </si>
  <si>
    <t>Does the site have its organizational registration information (if registered) clearly visible (e.g., displayed on a wall, printed on sign-in sheets)?</t>
  </si>
  <si>
    <t>If condoms, harm reduction materials/treatment, or other commodities are distributed, does the site have written permission from the Ministry of Health, National AIDS Council, or another relevant ministry to provide these items?</t>
  </si>
  <si>
    <t>Does the site employ cameras?</t>
  </si>
  <si>
    <t>Does the site use bars on windows and doors?</t>
  </si>
  <si>
    <t>Does the site have functioning locks on all doors and windows?</t>
  </si>
  <si>
    <t>Does the site use an alarm?</t>
  </si>
  <si>
    <t>Has the organization informed local authorities about any outreach activities?</t>
  </si>
  <si>
    <t xml:space="preserve">If outreach workers carry commodities, do they also carry documents stating that they have permission to do so? </t>
  </si>
  <si>
    <t>Has the organization identified safe havens (e.g., in communities where outreach occurs) where workers can go in case of threat?</t>
  </si>
  <si>
    <t>Does the organization have protocols for managers to track workers?</t>
  </si>
  <si>
    <t>Does the organization have a system in place to ensure that there are safe routes for all workers to the office and to/from outreach activities?</t>
  </si>
  <si>
    <t xml:space="preserve">Does the organization have a list of all documents that require safe storage (i.e., all documents containing information that can be used to identify individual KP members)? </t>
  </si>
  <si>
    <t>Has the organization established a space for safe storage, such as a locked safe or cabinet, where paper records with individual identifying information are kept?</t>
  </si>
  <si>
    <t>Are all of the organizations' databases password protected?</t>
  </si>
  <si>
    <t xml:space="preserve">Does the organization control access to passwords for databases and electronic data? </t>
  </si>
  <si>
    <t>Does the organization use unique identifier codes (UICs) whenever it is possible?</t>
  </si>
  <si>
    <t>Is the organization's database hosted on a secure web server?</t>
  </si>
  <si>
    <t>Is the organization's database-hosting software updated whenever a new version or patches become available?</t>
  </si>
  <si>
    <t>Paper records</t>
  </si>
  <si>
    <t>Electronic data systems</t>
  </si>
  <si>
    <t>Data sharing and destruction procedures</t>
  </si>
  <si>
    <t>Does the organization have protocols/guidelines for sharing data with other partners?</t>
  </si>
  <si>
    <t>Does the organization have a protocol for the safe destruction of records?</t>
  </si>
  <si>
    <t>Training staff on data handling</t>
  </si>
  <si>
    <t>Does the organization have protocols in place to guide action in case workers intentionally violate data confidentiality regulations?</t>
  </si>
  <si>
    <t>Do the organization's workers use secure applications, like Signal, to reach out to peers and communicate with one another?</t>
  </si>
  <si>
    <t>For example, do workers know how to access petty cash in an emergency?</t>
  </si>
  <si>
    <t>Does the organization have an emergency response plan outlining the actions to be taken in the case of an urgent safety and security incident?</t>
  </si>
  <si>
    <t xml:space="preserve">Do relevant workers at the organization understand their own—and others’— roles and responsibilities for operationalizing their emergency response plan? </t>
  </si>
  <si>
    <t>Does the organization have systems in place to define, prevent, and respond to sexual harassment of workers?</t>
  </si>
  <si>
    <t>For example, if someone is injured at the workplace, is there clear guidance on who should be notified and what steps should be taken?</t>
  </si>
  <si>
    <t>Does the organization hire auditors to review their financial records and ensure correct management of resources?</t>
  </si>
  <si>
    <t xml:space="preserve">For example, if contact tracing is used in your setting, it will be important for media to avoid blaming a specific group that may then avoid testing or for whom such media attention may result in violence. </t>
  </si>
  <si>
    <t xml:space="preserve">Does the organization change its auditing company every three years in line with transparent financial procedures? </t>
  </si>
  <si>
    <t>Somewhat</t>
  </si>
  <si>
    <t>"Noncontroversial" messages are those that are unlikely to cause a dispute. For example, "We help ensure that the most vulnerable have access to HIV care" is less controversial than "We deliver condoms and lubricants to gay men." Messages can refer to spoken messages, printed materials, social media messages, and others.</t>
  </si>
  <si>
    <t>Does the site have a clear exit and client flow signage at the workplace to guide the movement of visitors and to mark areas that are restricted access for workers only?</t>
  </si>
  <si>
    <t>For example, in some circumstances an organization that serves only men may appear suspicious. This can be countered by co-locating with organizations that serve women or families.</t>
  </si>
  <si>
    <t>If a site includes safe housing for key population members who are temporarily without housing, and particularly for individuals who are survivors of domestic violence, are there safeguards in place to keep this location from being identified by aggressors?</t>
  </si>
  <si>
    <t>Does the site have a full-time security guard?</t>
  </si>
  <si>
    <t xml:space="preserve">Training could include first-aid skills, nonviolent communication, and how to speak with law enforcement about the purpose of outreach activities. </t>
  </si>
  <si>
    <t>For example, has the organization shared what will be done to support an individual who has been arrested so that each outreach worker understands both their risks and the organizational response to those risks.</t>
  </si>
  <si>
    <t>For example, protocols could address how often managers should check in with outreach workers while they are in the field and/or explain processes in place to confirm outreach workers' return from an activity.</t>
  </si>
  <si>
    <t>Does the organization equip outreach workers with hand sanitizers or other COVID-19 prevention tools that they can distribute to the public during outreach?</t>
  </si>
  <si>
    <t>For example, who should be consulted and who makes final decisions.</t>
  </si>
  <si>
    <t>This could include funding to roll out the organizational safety and security policy, such as through training workers or increasing office security.</t>
  </si>
  <si>
    <t>For example, to implement the emergency response plan, such as through covering emergency medical costs and providing a safe house.</t>
  </si>
  <si>
    <t>Does the organization have an up-to-date list of friendly contacts who can provide support in an emergency?</t>
  </si>
  <si>
    <t>For example, this list could include police, medical professionals, and community leaders who would be willing to support the organization or its workers.</t>
  </si>
  <si>
    <t xml:space="preserve">Allied organizations may include the Ministry of Health, National AIDS Control, United Nations agencies, embassies. </t>
  </si>
  <si>
    <t>Have allied organizations made specific commitments on the role they will play in supporting the organization if an emergency occurs?</t>
  </si>
  <si>
    <t>This could include accident insurance or health insurance.</t>
  </si>
  <si>
    <t>Are there mental health services available to beneficiaries so that workers can refer to these services when presented with clients' needs?</t>
  </si>
  <si>
    <t xml:space="preserve">Does the organization securely back up electronic data via storage either in the Cloud and/or on an external drive (e.g., flash drive) in a remote location (not at the implementer partner offices)? </t>
  </si>
  <si>
    <t xml:space="preserve">Does the organization keep a list of individual(s) with the right to destroy data if it's protection cannot be guaranteed due to an emergency? </t>
  </si>
  <si>
    <t>Have all of the organization's workers who handle data been trained on data confidentiality within the past year?</t>
  </si>
  <si>
    <t>If the organization uses closed Facebook groups or WhatsApp groups, does it have a protocol to accept new members that relies on verifying their identities before accepting them into the group?</t>
  </si>
  <si>
    <t>Strategy</t>
  </si>
  <si>
    <t>Cross Cutting</t>
  </si>
  <si>
    <t>These areas will self-populate</t>
  </si>
  <si>
    <t>Online practices, general use</t>
  </si>
  <si>
    <t>Mental health</t>
  </si>
  <si>
    <t>General</t>
  </si>
  <si>
    <t>Physical outreach</t>
  </si>
  <si>
    <t>Online outreach</t>
  </si>
  <si>
    <t>Does the organization provide outreach workers with guidance on how much they can share about themselves when conducting online outreach?</t>
  </si>
  <si>
    <t>This can be important because if a beneficiary tries to enter into a relationship with a worker, it can be easier for the worker to simply explain that they are prohibited from having this kind of relationship.</t>
  </si>
  <si>
    <t>Does the organization have written guidance on the types of behaviors by beneficiaries are not acceptable/appropriate and what online outreach workers should do if these behaviors occur?</t>
  </si>
  <si>
    <t>For example, are there clear guidelines about blocking users or transitioning those users to an outreach manager after specific unacceptable behaviors occur?</t>
  </si>
  <si>
    <t>Does the organization provide online outreach workers with a script that they can use to explain who they are and what role they play?</t>
  </si>
  <si>
    <t>These could include: direct threats, indirect threats, and security incidents.</t>
  </si>
  <si>
    <t>Photos should only be published or posted online with the consent of all persons identifiable in photographs.</t>
  </si>
  <si>
    <t>Does the organization have a policy that guides workers' use of social media for official purposes?</t>
  </si>
  <si>
    <t>Is consent always obtained before photos are posted online?</t>
  </si>
  <si>
    <t xml:space="preserve">Photos </t>
  </si>
  <si>
    <t>Is consent always obtained before photos are taken?</t>
  </si>
  <si>
    <t>Does the organization use press releases instead of interviews to avoid information being taken out of context by bad actors in media?</t>
  </si>
  <si>
    <t>For example, if press releases are used and a member of media takes a quote or phrase out of context, it is possible to share the full press release when asking for a retraction.</t>
  </si>
  <si>
    <t>This can be important because if member of the organization are asked to comment to the media, they know how to direct this inquiry instead of answering themselves in a way that could be used against them or the organization.</t>
  </si>
  <si>
    <t>Authorities include local/district health managers, AIDS programme and ministry of health leaders, as well as political authorities, leaders of law enforcement agencies, and other local leaders who can influence the organization's ability to carry out its HIV-related work.</t>
  </si>
  <si>
    <t>Does the organization have clear policies stating that workers cannot have romantic/sexual relationships with beneficiaries?</t>
  </si>
  <si>
    <t>Some locations are difficult to safely access (or are safe only at certain times of day) due to crime in the area or hostility toward the organization. Locating offices and clinics in safe neighborhoods or in places that may be accepting of the organization and its mandate can reduce risks.</t>
  </si>
  <si>
    <t>Does the organization share the collected data with local or international Human Rights Bodies?</t>
  </si>
  <si>
    <t>Are those who collect information on harms trained in the provision of psychological first aid?</t>
  </si>
  <si>
    <t>Does the organization have a regular way of soliciting information on these harms?</t>
  </si>
  <si>
    <t>For example, the organization could ask about issues impacting outreach workers during each outreach supervision meeting.</t>
  </si>
  <si>
    <t>This could include for instance homes of individuals friendly to the program, police posts or venues/bars where the officers/owners are known to be supportive of outreach workers.</t>
  </si>
  <si>
    <t>Does the organization help workers understand the risks they are undertaking, including by discussing any unique vulnerabilities that each worker may have?</t>
  </si>
  <si>
    <t>For example, someone with a criminal record may be at greater risk for severe negative outcomes from interactions with police; a transgender person may be at more risk for abuse in specific transphobic locations; individuals identifying as women may be at increased risk of sexual harassment in some settings. These vulnerabilities should be named and discussed so with the individual so that full risk is understood and protections can be put into place to limit harm.</t>
  </si>
  <si>
    <t>Does each hotspot /outreach location have a champion or gatekeeper who has been sensitized to understand the program and help keep outreach teams safe?</t>
  </si>
  <si>
    <t>Does your organization engage in activities that demonstrate a commitment to collective well-being during emergencies, such as the COVID-19 pandemic, to those beyond your beneficiaries?</t>
  </si>
  <si>
    <t xml:space="preserve">Does the organization have a designated member tasked with talking to the media/responding to media inquiries? </t>
  </si>
  <si>
    <t xml:space="preserve">Activities could include distributing accurate information on the emergency in a visible way, publicly sharing a commitment to the fight against or recover from the emergency, and being a source of information to those attempting to navigate government and civil society programs for nutritional or financial support during the emergency. </t>
  </si>
  <si>
    <t>Does the organization document harms that come to its workers and describe how these harms have affected their operations?</t>
  </si>
  <si>
    <t xml:space="preserve">Does the log of harms used make it possible for the organization to document surges in violence/abuse related to crises such as COVID-19?  </t>
  </si>
  <si>
    <t>Are all those who report incidents offered services that address the harms they experienced?</t>
  </si>
  <si>
    <t>Does the site have a clear admission procedure to monitor workers, volunteers, and visitors entering and leaving?</t>
  </si>
  <si>
    <t>Does the site have a system to assess and plan the location of workplaces, such as offices and clinics, to mitigate potential risk for workers?</t>
  </si>
  <si>
    <t>Does the organization train media to report on HIV cases in a way that limits stigmatization of individuals impacted by HIV and does not scapegoat populations for the HIV epidemic?</t>
  </si>
  <si>
    <t>Is the code of conduct visible to all who enter the physical location?</t>
  </si>
  <si>
    <t>Does the organization have communication systems for workers to keep in touch on an ongoing basis while conducting outreach (e.g., through a WhatsApp or Signal group)?</t>
  </si>
  <si>
    <t>Does the organization provide information materials that help workers demonstrate their professional credentials?</t>
  </si>
  <si>
    <t>Does the organization always send outreach workers out in pairs (at a minimum) and never alone?</t>
  </si>
  <si>
    <t>Does the organization have written official permission for outreach activities during periods of emergency, such as COVID-19 related lockdowns, to avoid arrest or harassment of outreach workers?</t>
  </si>
  <si>
    <t>For example, if an individual outreach worker is immunocompromised or lives with individuals who are immunocompromised, they are at higher risk of severe consequences of COVID-19 infection and may wish to avoid in-person outreach activities.  It is good employment practice to be supportive of workers in this position.</t>
  </si>
  <si>
    <t>For example, the organization recommends or mandates that workers use an avatar instead of their actual photo, that the worker use only their first name or initials, that the worker not share their personal phone number or address.</t>
  </si>
  <si>
    <t>Definitions</t>
  </si>
  <si>
    <t>Successful interactions with the media require skills that often come from training. For example, to stay on message, avoid being baited or getting angry on camera, or to avoid responses that, when taken out of context, could be inflamatory.</t>
  </si>
  <si>
    <t>Instructions</t>
  </si>
  <si>
    <t>Protocols</t>
  </si>
  <si>
    <t>Security emergencies</t>
  </si>
  <si>
    <t>Digital security</t>
  </si>
  <si>
    <t xml:space="preserve">The support of an influential Ministry of Health (MOH) or National AIDS Program (NAP) can help program implementers connect to other ministries (such as the Ministry of the Interior) to explain the importance of efforts to curb the HIV epidemic, including through work with KP members. The MOH or NAP can also be called upon to explain the importance of the program publicly if there are questions about government endorsement of implementers’ activities. </t>
  </si>
  <si>
    <t>2. Cultivating and sensitizing external allies</t>
  </si>
  <si>
    <t>Public collaboration with and official endorsements by United Nations agencies can protect an organization’s operations because that organization is clearly supported by international actors, limiting scrutiny or suspicion of their actions. UN agencies can also be called upon to engage with national government as needed.</t>
  </si>
  <si>
    <t>Similar to UN agencies, collaborations with embassies and foreign government donors may limit scrutiny or provide more aid in case an issue arises.</t>
  </si>
  <si>
    <t>Organizations working on these issues may serve some of the same individuals served in KP programs but are often viewed more positively than a KP program would be. They can be important allies in coalition building toward broader change and can act as allies if security challenges arise.</t>
  </si>
  <si>
    <t>This would likely require the use/addition of a specific question asking if a harm was related to a crisis.</t>
  </si>
  <si>
    <t>These bodies may be able to use such data in advocacy efforts or other approaches to protect the rights of all residents in a country, including KP members.</t>
  </si>
  <si>
    <t>SCORE: Cultivating and sensitizing external allies</t>
  </si>
  <si>
    <t>3. Documentation of harms for tracking, planning, decision-making, and advocacy</t>
  </si>
  <si>
    <t>SCORE:  Documentation of harms for tracking, planning, decision-making, and advocacy</t>
  </si>
  <si>
    <t>6. Protections in offices, clinics, and drop-in-centers</t>
  </si>
  <si>
    <t>Such a procedure can help ensure that all those who enter and exit are accounted for. This can be helpful if something goes missing or is otherwise damaged.</t>
  </si>
  <si>
    <t>This can prevent known trouble-making individuals from returning to the site.</t>
  </si>
  <si>
    <t>This is important to protect files and other sensitive or expensive information, materials, or tools.</t>
  </si>
  <si>
    <t>This helps set clear expectations on what would be regarded as disruptive so that if such behaviors occur they can be dealt with transparently and in line with a collective understanding of the rules for the space.</t>
  </si>
  <si>
    <t>See above.</t>
  </si>
  <si>
    <t>Limiting opportunities for theft is an important preventive measure.</t>
  </si>
  <si>
    <t>This can be helpful to mitigate harm.</t>
  </si>
  <si>
    <t>Does the site make visible only those communication materials (e.g., posters and leaflets) that will not bring added scrutiny to their efforts?</t>
  </si>
  <si>
    <t>Do images on publicly visible communication materials related to sexual health include logos of national or international health organizations?</t>
  </si>
  <si>
    <t>If the site employs cameras, does it have a policy in place to protect confidentiality of all beneficiaries?</t>
  </si>
  <si>
    <t>Including these logos can demonstrate that campaigns with more controversial messages or images are actually supported by government or other entities, limiting the potential for harm to those with these posters on their walls.</t>
  </si>
  <si>
    <t>For example, posters of same-sex couples may be used as justification for falsehoods such as "this organization is recruiting individuals to become gay."</t>
  </si>
  <si>
    <t>This can act as a deterrent by individuals wishing to cause harm as they see that this organization has the protection of/recognition from local or national government.</t>
  </si>
  <si>
    <t>Such oversight limits impunity.</t>
  </si>
  <si>
    <t>If law enforcement officers or others ask about commodities that may be viewed as controversial, such approvals can help explain that all goods are health-related.</t>
  </si>
  <si>
    <t>Individuals fleeing a violent partner may be pursued. Protections, such as a site that is not shared widely, can limit the potential for harm.</t>
  </si>
  <si>
    <t>Cameras can limit impunity as individuals understand that evidence of their actions is being collected.</t>
  </si>
  <si>
    <t>These can prevent entry.</t>
  </si>
  <si>
    <t>This can prevent entry as well as damage to the external property.</t>
  </si>
  <si>
    <t>This can trigger others to come to the site and/or scare away someone trying to enter.</t>
  </si>
  <si>
    <t>Is the site well-lit 24 hours a day?</t>
  </si>
  <si>
    <t>Lighting limits the impunity of those who may come to the site during off hours.</t>
  </si>
  <si>
    <t>SCORE: Protections in offices, clinics, and drop-in-centers</t>
  </si>
  <si>
    <t>Permissions can limit negative interactions with law enforcement.</t>
  </si>
  <si>
    <t>Has the organization trained its outreach workers to prepare them to prevent or respond to security challenges?</t>
  </si>
  <si>
    <t>Informing local authorities can limit negative interactions with law enforcement. These individuals can also be called upon if issues occur.</t>
  </si>
  <si>
    <t>Prepared messages, for example, describing the organization's policy that workers cannot have relationships with clients, can prevent sexual harassment.</t>
  </si>
  <si>
    <t>Commodities could include rapid test kits, condoms, lubricants, needles, or methadone. Particularly if any of these are controlled substances, the outreach worker may need to show permissions to law enforcement if stopped.</t>
  </si>
  <si>
    <t>This prevents harm to and from outreach when workers may be more vulnerable.</t>
  </si>
  <si>
    <t>This allows for quick intervention if an issue does occur.</t>
  </si>
  <si>
    <t>Working in pairs limits impunity and allows someone else to intervene or get help if an issue occurs.</t>
  </si>
  <si>
    <t>During curfews or other emergency measures, such permissions can help avoid arrest or harassment.</t>
  </si>
  <si>
    <t>SCORE: Safe physical and online outreach</t>
  </si>
  <si>
    <t>4. Internal structures</t>
  </si>
  <si>
    <t>SCORE: Internal structures</t>
  </si>
  <si>
    <t xml:space="preserve">Are protocols or guidance on security reviewed and updated regularly to take into account changes in threats or opportunities? </t>
  </si>
  <si>
    <t>Does the organization have results from a mapping exercise or needs assessment that identified security vulnerabilities of its work, including a review of relevant local laws?</t>
  </si>
  <si>
    <t>Data for decision-making</t>
  </si>
  <si>
    <t>Particularly in locations where KP members are criminalized, it's important to understand both what laws say and how they are generally implemented.</t>
  </si>
  <si>
    <t>Nothing about security is static. It's important for this work to continue to evolve regularly to take changes into account.</t>
  </si>
  <si>
    <t>This log will only be useful if regularly updated. This can be done anonymously if individuals do not wish to have their names attached to a report.</t>
  </si>
  <si>
    <t>Does the organization have a budget for ongoing work on security?</t>
  </si>
  <si>
    <t>If the organization has a budget for ongoing work on security, is it sufficient to cover the needs?</t>
  </si>
  <si>
    <t xml:space="preserve">Does the organization have an emergency budget to address urgent security incidents? </t>
  </si>
  <si>
    <t>Is there an understanding and awareness of emergency funds available outside of the program and how they can be accessed?</t>
  </si>
  <si>
    <t>For example, the Rapid Response Fund, Freedom House, or other funds to protect human rights defenders.</t>
  </si>
  <si>
    <t>Funding</t>
  </si>
  <si>
    <t>This may change over time, please answer in the present.</t>
  </si>
  <si>
    <t>Roles and responsibilities</t>
  </si>
  <si>
    <t>Does the organization have a security focal point person?</t>
  </si>
  <si>
    <t>Does the organization outline security roles and responsibilities for specific types of workers—such as outreach workers and clinical staff—in their job descriptions and other official documents?</t>
  </si>
  <si>
    <t>Does a security focal person sign off on relevant activities before they are implemented?</t>
  </si>
  <si>
    <t>A security focal person is someone who is the coordinator of the organizational response, has been trained in security, and updates colleagues on strategies or policies.</t>
  </si>
  <si>
    <t xml:space="preserve">Each person's engagement will be different. </t>
  </si>
  <si>
    <t>Workers need to understand both their own and others' roles to work together effectively.</t>
  </si>
  <si>
    <t>This may not consistently be needed, but some activities, such as outreach, may require security signoff.</t>
  </si>
  <si>
    <t>Communicating about security</t>
  </si>
  <si>
    <t>Does the organization ensure a common understanding of its organizational security protocols or strategies among all relevant workers?</t>
  </si>
  <si>
    <t>As staffing and security issues change, this information will also evolve.</t>
  </si>
  <si>
    <t>In times of crisis, it can be a huge stress to local organizations if all their funders and partners are seeking updates. Having a clear line of communication limits the ask of those in crisis and allows others to coordinate support.</t>
  </si>
  <si>
    <t>Does your organization have a system for making requests of the funder related to changes needed due to security challenges?</t>
  </si>
  <si>
    <t xml:space="preserve">Is there an established way for local organizations to communicate with each other when one organization's actions might influence the broader security context? </t>
  </si>
  <si>
    <t>Keeping someone from spending the night in jail may be possible if the lawyer can be engaged immediately, which often requires an existing relationship.</t>
  </si>
  <si>
    <t>Funders can be engaged as allies and/or can change their expectations for program outcomes based on changing security context.</t>
  </si>
  <si>
    <t>Does your organization have a system for updating the funder when security challenges will impact the achievement of targets or planned activities?</t>
  </si>
  <si>
    <t>Having a plan in advance will avoid scrambling with the issue occurs. Many organizations also use stated plans not to pay ransom as a deterrent to hostage taking.</t>
  </si>
  <si>
    <t>Funders may be able to change budgets or shift resources if they understand the ways in which security challenges must be addressed for effective and safe programming.</t>
  </si>
  <si>
    <t xml:space="preserve">Does the organization provide insurance for all workers?  </t>
  </si>
  <si>
    <t>Are there activities undertaken to prevent burnout of workers?</t>
  </si>
  <si>
    <t>This could include a point of contact at a law enforcement gender desk, a lawyer, civil society organizations that work with survivors to provide support, emergency department staff able to provide immediate treatment and medication such as post-exposure prophylaxis and emergency contraception.</t>
  </si>
  <si>
    <t>Worker protections</t>
  </si>
  <si>
    <t>Keeping workers safe also means protecting them from others in the organization that could cause harm.</t>
  </si>
  <si>
    <t>This is important to address the mental health strain that can come from operating in hostile environments.</t>
  </si>
  <si>
    <t>This may include coming together to debrief, supportive supervision, time outside the office to socialize, sabbaticals, etc.</t>
  </si>
  <si>
    <t>Financial transparency</t>
  </si>
  <si>
    <t>Passwords are the first line of defense to stop others from accessing workers' professional and personal information as well as clients' information.</t>
  </si>
  <si>
    <t>Two-step verification makes it much more difficult for someone to access your accounts.</t>
  </si>
  <si>
    <t>Do all workers use passwords for the devices they use in their work?</t>
  </si>
  <si>
    <t>Do all workers use two-step verification to sign into social media accounts used for work?</t>
  </si>
  <si>
    <t>Do all workers regularly check their social media to ensure that information shared, or places that they are tagged, do not share information that could make the organization or person vulnerable?</t>
  </si>
  <si>
    <t>Do all workers use private search engines when they wish to avoid information, such as the sites they are visiting, from being monitored?</t>
  </si>
  <si>
    <t>Does the organization have a policy that guides how workers use the organizations' equipment (laptops, phones, tablets, etc.)?</t>
  </si>
  <si>
    <t>Is there clear guidance for both workers and clients on when and where photos can be taken?</t>
  </si>
  <si>
    <t>Is there clear guidance for both workers and clients on what about the project can be posted online, including photos of events?</t>
  </si>
  <si>
    <t>Sometimes information can be shared by others on social media. Checking to see if workers or organizations were "tagged" in any photos or posts that present a security risk is important.</t>
  </si>
  <si>
    <t>These include StartPage and DuckDuckGo.</t>
  </si>
  <si>
    <t>Social media is a powerful tool that can easily present risks if used incautiously. Having policies that guide how social media is used for official purposes can limit negative attention received by organizations.</t>
  </si>
  <si>
    <t>Clear guidance can often prevent the existence of photos that may later cause harm.</t>
  </si>
  <si>
    <t>Clear guidance allows the organization to maintain its public facing persona (related back to Tab 1).</t>
  </si>
  <si>
    <t>No one should ever be photographed without consent. Once a photo is taken, the person in the photo has almost no ability to control the use of that photo. Use standard consent forms for all events.</t>
  </si>
  <si>
    <t>This might be verified via a log to track that all computers have passwords, and all databases have passwords</t>
  </si>
  <si>
    <t>These protect individual clients if paper or electronic records are seen.</t>
  </si>
  <si>
    <t xml:space="preserve">The organization should decide on whether to use Cloud or local storage based on local guidance from government and the cost of Cloud storage </t>
  </si>
  <si>
    <t xml:space="preserve">For example, whenever using an external cloud space to store data, the project should ensure that the web server is secured and has all the necessary security arrangements. Extra care should be taken if real time data collection is employed (e.g., DHIS2 tracker for individuals). </t>
  </si>
  <si>
    <t>Is electronic data storage aligned with national standards?</t>
  </si>
  <si>
    <t>This could be as simple as "no one can join the group unless another existing group member vouches for them."</t>
  </si>
  <si>
    <t>SCORE: Data safety and safe communication</t>
  </si>
  <si>
    <r>
      <rPr>
        <b/>
        <sz val="11"/>
        <color theme="1"/>
        <rFont val="Calibri"/>
        <family val="2"/>
        <scheme val="minor"/>
      </rPr>
      <t>Tab 1</t>
    </r>
    <r>
      <rPr>
        <sz val="11"/>
        <color theme="1"/>
        <rFont val="Calibri"/>
        <family val="2"/>
        <scheme val="minor"/>
      </rPr>
      <t xml:space="preserve"> - Promoting a positive perception 
</t>
    </r>
    <r>
      <rPr>
        <b/>
        <sz val="11"/>
        <color theme="1"/>
        <rFont val="Calibri"/>
        <family val="2"/>
        <scheme val="minor"/>
      </rPr>
      <t>Tab 2</t>
    </r>
    <r>
      <rPr>
        <sz val="11"/>
        <color theme="1"/>
        <rFont val="Calibri"/>
        <family val="2"/>
        <scheme val="minor"/>
      </rPr>
      <t xml:space="preserve"> - Cultivating and sensitizing external allies 
</t>
    </r>
    <r>
      <rPr>
        <b/>
        <sz val="11"/>
        <color theme="1"/>
        <rFont val="Calibri"/>
        <family val="2"/>
        <scheme val="minor"/>
      </rPr>
      <t>Tab 3</t>
    </r>
    <r>
      <rPr>
        <sz val="11"/>
        <color theme="1"/>
        <rFont val="Calibri"/>
        <family val="2"/>
        <scheme val="minor"/>
      </rPr>
      <t xml:space="preserve"> - Documentation of harms for tracking, planning, decision-making, and advocacy 
</t>
    </r>
    <r>
      <rPr>
        <b/>
        <sz val="11"/>
        <color theme="1"/>
        <rFont val="Calibri"/>
        <family val="2"/>
        <scheme val="minor"/>
      </rPr>
      <t>Tab 4</t>
    </r>
    <r>
      <rPr>
        <sz val="11"/>
        <color theme="1"/>
        <rFont val="Calibri"/>
        <family val="2"/>
        <scheme val="minor"/>
      </rPr>
      <t xml:space="preserve"> - Internal structures
</t>
    </r>
    <r>
      <rPr>
        <b/>
        <sz val="11"/>
        <color theme="1"/>
        <rFont val="Calibri"/>
        <family val="2"/>
        <scheme val="minor"/>
      </rPr>
      <t>Tab 5</t>
    </r>
    <r>
      <rPr>
        <sz val="11"/>
        <color theme="1"/>
        <rFont val="Calibri"/>
        <family val="2"/>
        <scheme val="minor"/>
      </rPr>
      <t xml:space="preserve"> - Data security and secure communication
</t>
    </r>
    <r>
      <rPr>
        <b/>
        <sz val="11"/>
        <color theme="1"/>
        <rFont val="Calibri"/>
        <family val="2"/>
        <scheme val="minor"/>
      </rPr>
      <t>Tab 6</t>
    </r>
    <r>
      <rPr>
        <sz val="11"/>
        <color theme="1"/>
        <rFont val="Calibri"/>
        <family val="2"/>
        <scheme val="minor"/>
      </rPr>
      <t xml:space="preserve"> - Protections in offices, clinics, and drop-in-centers 
</t>
    </r>
    <r>
      <rPr>
        <b/>
        <sz val="11"/>
        <color theme="1"/>
        <rFont val="Calibri"/>
        <family val="2"/>
        <scheme val="minor"/>
      </rPr>
      <t>Tab 7</t>
    </r>
    <r>
      <rPr>
        <sz val="11"/>
        <color theme="1"/>
        <rFont val="Calibri"/>
        <family val="2"/>
        <scheme val="minor"/>
      </rPr>
      <t xml:space="preserve"> - Secure physical and online outreach </t>
    </r>
  </si>
  <si>
    <t>7.  Secure physical and online outreach</t>
  </si>
  <si>
    <t>priority action</t>
  </si>
  <si>
    <t>not an immediate priority</t>
  </si>
  <si>
    <t>If "no" or "somewhat," is this a priority to address?</t>
  </si>
  <si>
    <t>Does the organization create and disseminate a consistent noncontroversial project messaging that helps explain its contribution to health and/or well-being?</t>
  </si>
  <si>
    <t>Do members of the organization have training in interating with media?</t>
  </si>
  <si>
    <t>Does the organization train media to report on other non-HIV health emergencies, such as COVID-19, in a way that limits stigmatization of individuals impacted by these emergencies and does not scapegoat affected populations?</t>
  </si>
  <si>
    <t xml:space="preserve">Does the organization have a designated worker who is tasked with talking to the authorities? </t>
  </si>
  <si>
    <t xml:space="preserve">Does the organization systematically engage with religious leaders? </t>
  </si>
  <si>
    <t>Does the organization systematically engage with medical professional organizations that do not work directly for the project?</t>
  </si>
  <si>
    <t xml:space="preserve">Does the organization systematically engage with law enforcement and/or the military? </t>
  </si>
  <si>
    <t xml:space="preserve">Does the organization systematically engage with UN agencies? </t>
  </si>
  <si>
    <t>Does the organization regularly engage with local authorities at the provincial or district level?</t>
  </si>
  <si>
    <t xml:space="preserve">Does the organization regularly engage with the Ministry of Health, national AIDS coordinating bodies, or other national government ministries? </t>
  </si>
  <si>
    <t>Does the organization have allies within the media who can be counted on to share messages without bias?</t>
  </si>
  <si>
    <t>These individuals can be mobilized to counter negative messages.</t>
  </si>
  <si>
    <t>While KP members may be perceived to break with religious teachings, there are many aspects of any health program that explicitly align with Islam and Christianity, the two major religions in the region. Religious leaders’ interpretations of religious teachings influence whether efforts to protect and meet the needs of KP members are perceived as acceptable by the broader society, which has ramifications for implementer security. In addition, leaders of religious organizations may be able to be called upon if an emergency arises.</t>
  </si>
  <si>
    <t>Local authorities are often important for protecting local operations; for example, a local representative of a Ministry of Health could convene KP program implementers and law enforcement officials in a conversation about the safe operation of a KP program. They can also be called upon in emergencies to help address issues such as arrests or other security challenges.</t>
  </si>
  <si>
    <t xml:space="preserve">Benefits of this approach may include government protection and access to state and some additional international resources. </t>
  </si>
  <si>
    <t>Are the workers who document harms offered supportive supervision or mental health support to mitigate the potential for vicarious trauma?</t>
  </si>
  <si>
    <t>Does the organization systematically analyze documented harms to predict future safety issues or perform advocacy?</t>
  </si>
  <si>
    <t>COVID-19 and other large scale health emergencies</t>
  </si>
  <si>
    <t>Does the organization have a procedure for responding to a  security incident at the workplace, including roles and responsibilities clearly communicated with all workers?</t>
  </si>
  <si>
    <t>For example, a safe meeting place identified, an emergency phone tree that describes how information will pass to everyone inside the organization quickly.</t>
  </si>
  <si>
    <t>Is there an understanding among relevant workers at the organization of how to access security funding (e.g., in terms of who has authorization)?</t>
  </si>
  <si>
    <t>Does your organization have a policy for handling and communicating about hostage situations?</t>
  </si>
  <si>
    <t xml:space="preserve">Does the organization ensure that free or low-cost mental health support is available to its workers? </t>
  </si>
  <si>
    <t>Is there a referral network in place that can be accessed by workers or beneficiaries who experience gender-based violence or other harms?</t>
  </si>
  <si>
    <t>Are photos reviewed by the organization before they are posted online?</t>
  </si>
  <si>
    <t>Does the organization have a clear pathway for communicating with regional and international stakeholders to keep them informed about security challenges and request their support if/when desired?</t>
  </si>
  <si>
    <t>Does the organization have clearly described decision-making process for different types of security issues and situations?</t>
  </si>
  <si>
    <t>Does the organization have an agreed upon and documented way to protect whistle blowers?</t>
  </si>
  <si>
    <t>When workers are dispatched on outreach around a health emergency, does the organization help each worker understand their individual risks before deciding which activities to participate in?</t>
  </si>
  <si>
    <t>Has the organization explicitly documented and trained its workers on what support the organization will provide if an individual worker is injured, arrested, or otherwise harmed during outreach?</t>
  </si>
  <si>
    <t>Passing out prevention items such as masks, hand sanitizer, or soap can help communities understand that outreach workers are part of a effort to prevent COVID-19 instead of being perceived as a risk for COVID-19 transmission (this is relevant to any contagious disease-related crisis).</t>
  </si>
  <si>
    <t>Does the organization have a policy that guides online to offline transitioning of beneficiaries?</t>
  </si>
  <si>
    <t>Does the organization regularly check in with online outreach workers to understand whether any harassment or other negative behavior by beneficiaries is occurring?</t>
  </si>
  <si>
    <t xml:space="preserve">This script, which can include clearly stating that the online outreach worker is on a dating or other social site in order to link people to health services and not to meet potential partners, can be an important part of managing expectations. </t>
  </si>
  <si>
    <t>Does the organization have permission to conduct outreach from the relevant Ministry or national program?</t>
  </si>
  <si>
    <t>This might include supporting local groups or events that are viewed positively, such as publicly participating in neighborhood clean-up efforts or supporting relief efforts after a disaster.</t>
  </si>
  <si>
    <t>Engagement can include formal partnerships, such as those guided by a Memorandum of Understanding, or more informal collaborations (e.g., cohosting a training or cosponsoring a health, development, or social event).  It may also include joint planning, and establishing referral systems between the project and the medical organization.</t>
  </si>
  <si>
    <t>Does the organization systematically engage with mental health professional organizations or practitioners that do not work directly for the project?</t>
  </si>
  <si>
    <t>Engagement can include formal partnerships, such as those guided by a Memorandum of Understanding, or more informal collaborations (e.g., cohosting a training or cosponsoring a health, development, or social event).  It may also include joint planning, and establishing referral systems between the project and the mental health organization.</t>
  </si>
  <si>
    <t>Benefits of engaging with law enforcement may include reductions in arrests of workers performing program activities or safer travel during outreach. If an issue arises, such as the publication of an inflammatory article calling for the arrest of a service delivery organization, allied law enforcement can respond in  a way that does not exacerbate the situation.</t>
  </si>
  <si>
    <t xml:space="preserve">Lawyers can be particularly important where KP members are criminalized and/or where KP members are harassed by law enforcement. Sometimes, simply having a lawyer come to a police station can de-escalate the situation and/or resolve the issue because the local officer is no longer able to act with impunity. Lawyers are particularly important during a security emergency. </t>
  </si>
  <si>
    <t>The log of threats or incidents can enable the organization to ascertain whether these incidents were one-off or part of a broader pattern; this can help inform measures to put in place or activate allies.</t>
  </si>
  <si>
    <t>Does the organization exchange information about harms, threats, and trends with other peer organizations?</t>
  </si>
  <si>
    <t>Sharing information about trends or new incidents with peer organizations can help to build solidarity and keep every organization in the sector safer.</t>
  </si>
  <si>
    <t xml:space="preserve">People are much more likely to come forward and share negative things that have happened to them if there are services that are offered to them to address harms that come from those abuses. </t>
  </si>
  <si>
    <t>Individuals who are repeatedly exposed to stories of abuse may begin to experience compassion fatigue or vicarious trauma. They need access to mental health support and supervision to care for themselves as care givers.</t>
  </si>
  <si>
    <t>Making security a standing item on agendas is one way to ensure it receives the attention it deserves and individuals remain updated when changes are made.</t>
  </si>
  <si>
    <t>A log of harm to implementers may be part of activities described on Tab 3. However, this can be more informal. Attacks do not need to be substantiated as they might if information is going to be submitted to a human rights body. Instead, this is to have a general sense of what is happening and how it could affect programs.</t>
  </si>
  <si>
    <t>For example, a CSO that focuses on LGBT rights might want to publish an editorial on rights abuses. This action could bring public attention to LGBT people more broadly, thereby increasing the scrutiny on all organizations serving LGBT people, including those operating clinics.</t>
  </si>
  <si>
    <t>Does the organization have an anonymous reporting system to cover fraud, abuse, bullying, sexual harassment and violence in the workplace?</t>
  </si>
  <si>
    <t>Much of the strain on workers' mental health comes from an inability to meet client needs. Having a way for beneficiaries to get mental health support also supports the mental health of workers. If referral services are used to meet beneficiary mental health needs, please consider whether the referral directory has been updated since COVID-19.</t>
  </si>
  <si>
    <t>Having clean and publicly available financial records can remove the potential for false accusations.</t>
  </si>
  <si>
    <t>Does the organization obtain informed client consent before their data is entered into program databases?</t>
  </si>
  <si>
    <t>These apps are more secure than WhatsApp, particularly if a local government were to solicit the information collected via the applications.</t>
  </si>
  <si>
    <t xml:space="preserve">This could be called "Googling themselves." It refers to putting their own names into a search engine to determine what comes up and then finding ways to remove information that makes them vulnerable as much as possible. </t>
  </si>
  <si>
    <t>Do workers who share computers use a private version of their search browser so that others will not have access to their search histories, passwords, sites visited, etc.?</t>
  </si>
  <si>
    <t>An organization would not wish an individual workers' personal uses of a computer (particularly if any uses could be illegal, such as downloading pirated videos or visiting prohibited websites) to cause harm to that organization.</t>
  </si>
  <si>
    <t>For example, does someone ensure that no identifying information is inadvertently shared in the photo (re: location, names, HIV status, KP status, etc.).</t>
  </si>
  <si>
    <t xml:space="preserve">This might include: sign-in sheets; clinical records; outreach logs; individual tracking data being used for microplanning. </t>
  </si>
  <si>
    <t xml:space="preserve">It's possible to mitigate the harm caused by an attack if the landlord or neighbors are already aware of the organization's work before an incident occurs. For example, if a building used as a drop-in-center for men who have sex with men is graffitied with messages that this organization promotes homosexuality, and the neighbors and landlord already know that the organization actually provides health services, they may be more understanding and supportive than if they first learn about the organization's clients from the false messages in the spray paint. </t>
  </si>
  <si>
    <t>This can both make individuals on site feel safer (in terms of anonymity) but could also avoid neighbors responding negatively to events that may bring together individuals who neighbors view as transgressing gender or other social norms.</t>
  </si>
  <si>
    <t>The general security of a neighborhood/street will always important to consider.</t>
  </si>
  <si>
    <t>Cameras can present issues as they relate to confidentiality. Individuals could experience harm if they are identified from camera footage, even while the cameras are there to prevent harm to individuals and property.</t>
  </si>
  <si>
    <t xml:space="preserve">For example, the organization can provide the names and positions of those who can destroy identifying data outside of compliance with funder specifications in case of an emergency (a general rule of thumb is to keep paper data for five years; for organizations with clinical files, follow Ministry of Health rules and policies regarding data storage). Clearly outline when such a decision can be made and by whom and have it reviewed and approved by the funder(s) to your program. </t>
  </si>
  <si>
    <t>Each funder may have their own guidelines regarding how long paper and electronic records must be kept. Follow these guidelines unless there is an emergency that requires earlier destruction of data.</t>
  </si>
  <si>
    <t>When an organization tracks harms it can note trends; for example, is abuse against an organization intensifying? This should be done in a way that does not jeopardize the safety or confidentiality of workers sharing their concern. For example, a security log can simply note that "an outreach worker was verbally harassed" without giving the name of the individual. Documenting the impact on operations can be important for funders, including to help them understand funding requests for new security measures or changes in project performance.</t>
  </si>
  <si>
    <t>Is there a standing agenda item for organizational management and/or worker meetings that enables security updates and discussions?</t>
  </si>
  <si>
    <t>For example, training on these protocols part of orientation for new workers.</t>
  </si>
  <si>
    <t>Are existing workers regularly updated on protocols and chains of communication relevant to security?</t>
  </si>
  <si>
    <t>Does the organization have an allied lawyer or a lawyer on retainer who can immediately support any worker who is arrested?</t>
  </si>
  <si>
    <t>Does the organization have mechanisms in place to ensure appropriate worker behavior and build worker skills to execute their jobs safely?</t>
  </si>
  <si>
    <t>Keeping workers safe also means ensuring that everyone has common ideas on appropriate behavior and skills to carry out their jobs in a safe way.</t>
  </si>
  <si>
    <t>Program  worker who enter client data on behalf of clients are trained to explain to clients the consent form/data use and privacy policy and obtain/document their consent before proceeding to enter their data.</t>
  </si>
  <si>
    <t xml:space="preserve">For example, it may state that Intentionally violating data confidentiality regulations—for example, sharing a client file with another worker who should not have access to it—will be grounds for employment termination. Large-scale breaches in confidentiality—such as sharing a database—or the use of client records for purposes such as blackmail will be prosecutable under local law as long as such action does not endanger the project or any of those it serves. </t>
  </si>
  <si>
    <t>Do all workers search for themselves online to determine whether any information on the internet could put them or the program at risk?</t>
  </si>
  <si>
    <t>For example, do workers use Incognito on Google Chrome when using a shared computer?</t>
  </si>
  <si>
    <t>This might include: file cabinet with lock; only select workers have access to key, which cannot be duplicated.</t>
  </si>
  <si>
    <t xml:space="preserve">Is access to the space for safe storage controlled by selected workers and monitored? </t>
  </si>
  <si>
    <t xml:space="preserve">This can include name of workers ith access to paper based data and date of last review </t>
  </si>
  <si>
    <t>Has the organization created a list of workers responsible for moving data to safe storage, including periodicity and specific procedures or protocol for handling individual records?</t>
  </si>
  <si>
    <t>This should be accompanied by signed confidentiality agreements from these workers.</t>
  </si>
  <si>
    <t xml:space="preserve">Does the organization have a protocol for changing passwords when workers depart? </t>
  </si>
  <si>
    <t>For example, each time a worker with access leaves the organization, the password must be immediately changed. If the worker is being terminated, the password should be changed before the decision to terminate is communicated to them.</t>
  </si>
  <si>
    <t>Does the site have bathrooms that explicitly accommodate transgender workers and beneficiaries?</t>
  </si>
  <si>
    <t>This strategy does not require that transgender workers and beneficiaries have their own separate bathroom. A bathroom that accommodates transgender people could be a single stall bathroom that is not gendered at all (e.g., it simply says, "toilet") or bathrooms with signs that note that everyone is welcome to use the bathroom that best meets their gender identity.</t>
  </si>
  <si>
    <t>Are workers at the site clearly instructed to lock up personal belongings while at work and to lock doors/windows upon their departure?</t>
  </si>
  <si>
    <t>If a site includes safe housing for key population members who are temporarily without housing, and particularly for individuals who are survivors of domestic violence, is a worker always onsite?</t>
  </si>
  <si>
    <t>Individuals fleeing a violent partner may be pursued. Protections, such as workers who remain onsite around the clock, can limit the potential for harm.</t>
  </si>
  <si>
    <t xml:space="preserve">For sites where beneficiaries come together: Is there a coordinator or worker always present when beneficiaries are onsite to make sure no conflicts or bullying occurs? </t>
  </si>
  <si>
    <t>Does the organization train outreach workers on specific messages or behaviors that can be used to respond to unwanted sexual advances by beneficiaries?</t>
  </si>
  <si>
    <t>For example, does the organization let workers know whether their medical costs will be covered if they become ill after engaging in outreach?</t>
  </si>
  <si>
    <t>Does the organization publicly describe the support that will be provided to outreach workers who continue to conduct activities during COVID-19 or another health emergency in case they are exposed to the virus?</t>
  </si>
  <si>
    <t>This person can be called upon to prevent attacks that could occur, intervene as needed, and/or warn outreach workers if a particular location may be unsafe currently.</t>
  </si>
  <si>
    <t>For example, such a policy may note that the  online outreach worker will not meet the beneficiary in person--they will be transitioned to a new worker if they decide to come in--or that all transitions from online to in person will occur at the organization's clinic or offices. This can help avoid conflicts that could arise if a beneficiary, many of whom are first approached on dating websites, wishes to have a relationship with the person they met online.</t>
  </si>
  <si>
    <t>For example, regularly asking online worker if issues, such as unsolicited photos of nudity, are coming up with specific beneficiaries.</t>
  </si>
  <si>
    <t>Answer</t>
  </si>
  <si>
    <t>Describe who can access the database to enter data and to see the full database. Two different passwords (one for admin and one for other users) should be required for access to the full database versus data entry.</t>
  </si>
  <si>
    <t xml:space="preserve">Particularly if the project uses real time data entry, make a provision for updating the system whenever a new version is available. Updates help execute new features of the software, including security protections. </t>
  </si>
  <si>
    <t xml:space="preserve">This could include helping media use appropriate non-stigmatizing langauge when describing people living with/affected by HIV or introducing media to local academics, activists, or program implementers who can offer important and well-informed perspectives and provide accurate information. </t>
  </si>
  <si>
    <t>Scores by Tab</t>
  </si>
  <si>
    <t>Cross-cutting Scores</t>
  </si>
  <si>
    <t>Strategies to Consider Implementing Immediately, by Domain</t>
  </si>
  <si>
    <t>Introduction</t>
  </si>
  <si>
    <t>Welcome to the Checklist of HIV Service Delivery Implementer Security Strategies. Completing this checklist will give you a sense of what you're already doing to keep your program secure and where you have opportunities to strengthen your approach to keeping workers, physical structures, data, and materials secure while increasing program effectiveness.</t>
  </si>
  <si>
    <t xml:space="preserve">For example, a center that provides services to men who have sex with men (MSM) might decide to also serve immigrant communitites or pregnant women. This both meets a local need and makes the services provided to MSM less conspicuous. </t>
  </si>
  <si>
    <t>If an incident log is kept is it regularly updated?</t>
  </si>
  <si>
    <t>Is an incident log to implementers kept?</t>
  </si>
  <si>
    <t>Training in confidentiality should cover
- Who will be responsible for collecting and recording information
- Where and how information will be collected and recorded
- How information will be stored
- Who will have access to the information, including what information will be shared
within a facility or with third parties (such as providers within a referral network)
- How to ask clients for informed consent before collecting their data</t>
  </si>
  <si>
    <t>National policies may include guidelines on the types of client data that can be stored electronically. For instance, some countries prohibit the storage of individual health data on servers outside their country. To avoid security challenges, it is important for programs to be in line with, or exceed, such standards.</t>
  </si>
  <si>
    <t>This protocol should provide guidance on the two types of data sharing that occur.
- Type 1: sharing for analysis and reporting
-Type 2: sharing to support service delivery in a way that benefits the individual service user (e.g., when someone is referred between facilities)</t>
  </si>
  <si>
    <t>For example, ID cards with the person's name and role on the project, official letters from authorities or the CSO explaining the activity that the outreach worker is conducting.</t>
  </si>
  <si>
    <t>5. Data security and secure communication</t>
  </si>
  <si>
    <t>This could include the program sharing outreach plans with local law enforcement and/or local law enforcement providing their contact information if questions arise from their patrolling officers.</t>
  </si>
  <si>
    <t xml:space="preserve">Checklist of HIV Service Delivery Implementer Security Strategies	</t>
  </si>
  <si>
    <t>1.10</t>
  </si>
  <si>
    <t>1 Perception</t>
  </si>
  <si>
    <t>2 Allies</t>
  </si>
  <si>
    <t>3 Documentation</t>
  </si>
  <si>
    <t>4 Internal Structures</t>
  </si>
  <si>
    <t>5 Data</t>
  </si>
  <si>
    <t>6 Physical protections</t>
  </si>
  <si>
    <t>7 Outreach</t>
  </si>
  <si>
    <t>A Security emergencies</t>
  </si>
  <si>
    <t>B Digital security</t>
  </si>
  <si>
    <t>C COVID-19 and other large scale health emergencies</t>
  </si>
  <si>
    <t>D Mental health</t>
  </si>
  <si>
    <t>E Protocols</t>
  </si>
  <si>
    <r>
      <rPr>
        <b/>
        <sz val="11"/>
        <color theme="1"/>
        <rFont val="Avenir Book"/>
        <family val="2"/>
      </rPr>
      <t>Which tabs should be completed?</t>
    </r>
    <r>
      <rPr>
        <sz val="11"/>
        <color theme="1"/>
        <rFont val="Avenir Book"/>
        <family val="2"/>
      </rPr>
      <t xml:space="preserve">
Different Tabs (Tabs 1-7 pertain to different security strategy domains) are relevant to different types of organisation:
Tabs 1 and 2 deal with overall perceptions of key population programmes and should be filled out by any organisation, even if they are not involved in direct frontline service delivery.  For instance it would be useful for national AIDS programmes, or for lead implementing organisations such as Global Fund principal recipients to complete these tabs.
Tabs 3-7 are relevant primarily to organisations directly involved in delivery services to key populations.  Not all tabs will need to be completed by all organisations – for instance only organisations involved in delivering outreach (either in person or online) need to complete Tab 7.  When your organisation starts completing the checklist, begin by discussing which Tabs are relevant to your organisation.
Lead implementing organisations such as Global Fund Principal Recipients or Sub Recipients should support front line organisations to complete the checklist if needed.  Each front line organisation should be supported to conduct their own assessment, rather than it being done collectively.
The checklist provides summary scores under the Tab “Scores and Priority Strategies”.  Therefore each organisation completing the checklist should use a new Excel document so that they can ascertain their own self-assessed score. 
For all organizations completing this assessment:
Tabs 1 and 2 should be completed when thinking about the organization you work for holistically. That is, "Does my broader organization engage in X activity?" 
Tabs 3, 4, and 5 should be completed thinking about your key population program specifically. That is, "Within my KP program, do we engage in X activity?" The reason for this differentiated approach is that some organizations run programs with many populations. In this case, you want to think specifically about how you are managing risks in your KP program, since there could be additional concerns in this area of work.
Tabs 6 and 7 may be necessary to complete several times, as these are site-specific and one program may operate in a dozen or more hotspots, for example. In this case, use a new version of this self assessment and only complete those tabs or tab. In that scenario, all scores will be specific to that location.</t>
    </r>
  </si>
  <si>
    <r>
      <t>Understanding the "Scores and Priority Strategies" tab.</t>
    </r>
    <r>
      <rPr>
        <sz val="11"/>
        <rFont val="Avenir Book"/>
        <family val="2"/>
      </rPr>
      <t xml:space="preserve">
The results of each tab, 1-7, are included on that tab. For example, Tab 3 will give you a score relevant to your work on Documentation. All scores, inclding cross-cutting scores, appear together on the "Scores and Priority Strategies" tab.  These summary scores provide some indication of your organisation or program's relative strengths in each area. As stated above, items which you have identified as "Not applicable" do not count for or against your scores.
Underneath the summary scores on the "Scores and Priority Strategies" tab you will also find a list of all of the items that you identified as "Priority actions" for each Domain, 1-7.  This is meant to provide you with guidance on which strategies to immediately consider implementing.</t>
    </r>
  </si>
  <si>
    <r>
      <rPr>
        <b/>
        <sz val="11"/>
        <color theme="1"/>
        <rFont val="Avenir Book"/>
        <family val="2"/>
      </rPr>
      <t>Security team</t>
    </r>
    <r>
      <rPr>
        <sz val="11"/>
        <color theme="1"/>
        <rFont val="Avenir Book"/>
        <family val="2"/>
      </rPr>
      <t>: The size and composition of this team will vary depending on the size of your organization. Each organization should identify a security focal point—someone who coordinates the organizational response,</t>
    </r>
    <r>
      <rPr>
        <sz val="11"/>
        <rFont val="Avenir Book"/>
        <family val="2"/>
      </rPr>
      <t xml:space="preserve"> is a contact person when security challenges</t>
    </r>
    <r>
      <rPr>
        <sz val="11"/>
        <color theme="1"/>
        <rFont val="Avenir Book"/>
        <family val="2"/>
      </rPr>
      <t xml:space="preserve"> occur, who has been trained in security, and who sensitizes and updates colleagues on internal security policies. Ideally, the security team should include: 
• Security focal point 
• One person from senior management (or an individual with decision-making power) 
• One or two workers from different levels in the organization 
• Someone with information technology expertise if digital security will be discussed</t>
    </r>
  </si>
  <si>
    <r>
      <rPr>
        <b/>
        <sz val="11"/>
        <color theme="1"/>
        <rFont val="Avenir Book"/>
        <family val="2"/>
      </rPr>
      <t>Worker</t>
    </r>
    <r>
      <rPr>
        <sz val="11"/>
        <color theme="1"/>
        <rFont val="Avenir Book"/>
        <family val="2"/>
      </rPr>
      <t>: The term worker is used throughout this document to describe individuals who are part of implementing HIV programs for and with key populations. It includes paid staff as well as paid and unpaid volunteers, associates, contractors, and casual workers.</t>
    </r>
  </si>
  <si>
    <r>
      <rPr>
        <b/>
        <sz val="11"/>
        <color theme="1"/>
        <rFont val="Avenir Book"/>
        <family val="2"/>
      </rPr>
      <t xml:space="preserve">Who should complete this self-assessment? 
</t>
    </r>
    <r>
      <rPr>
        <sz val="11"/>
        <color theme="1"/>
        <rFont val="Avenir Book"/>
        <family val="2"/>
      </rPr>
      <t xml:space="preserve">This document should be completed by a team from an organization implementing key population (KP) programming, rather than by a single individual or manager. That team can be referred to as a security team (ST). In some cases, this team can act alone to fill out the self-assessment. This is the case with the questions on tabs, 1, 2, 3, 4, and 5.  Tabs 6 and 7 should be completed by workers who are located at a specific clinic or who do outreach in a specific hotspot. </t>
    </r>
  </si>
  <si>
    <r>
      <rPr>
        <b/>
        <sz val="11"/>
        <rFont val="Avenir Book"/>
        <family val="2"/>
      </rPr>
      <t xml:space="preserve">Where to complete this self-assessment? 
</t>
    </r>
    <r>
      <rPr>
        <sz val="11"/>
        <rFont val="Avenir Book"/>
        <family val="2"/>
      </rPr>
      <t>Whenever the checklist is used, it should be completed in a secure and private space where it is possible to speak openly. Tabs 1-5 can be completed at a central office. Tabs 6-7 may benefit from being completed onsite e.g. at each drop in center.</t>
    </r>
  </si>
  <si>
    <t>1. Promoting a positive perception of your organisation</t>
  </si>
  <si>
    <t>Electronic communication, private</t>
  </si>
  <si>
    <t xml:space="preserve">TOOL 2: CHECKLIST OF SECURITY STRATEGIES </t>
  </si>
  <si>
    <r>
      <rPr>
        <b/>
        <sz val="11"/>
        <rFont val="Avenir Book"/>
        <family val="2"/>
      </rPr>
      <t xml:space="preserve">How to complete the self-assessment
</t>
    </r>
    <r>
      <rPr>
        <sz val="11"/>
        <rFont val="Avenir Book"/>
        <family val="2"/>
      </rPr>
      <t xml:space="preserve">For all those completing the various sections of the checklist, please read each question in Column B. If the question requires further clarification, refer to Column C. After each question, under Column D select one of the values from the Drop-Down list: 
</t>
    </r>
    <r>
      <rPr>
        <sz val="11"/>
        <color rgb="FFEDB027"/>
        <rFont val="Avenir Book"/>
        <family val="2"/>
      </rPr>
      <t xml:space="preserve">• </t>
    </r>
    <r>
      <rPr>
        <b/>
        <sz val="11"/>
        <color rgb="FFEDB027"/>
        <rFont val="Avenir Book"/>
        <family val="2"/>
      </rPr>
      <t>Yes:</t>
    </r>
    <r>
      <rPr>
        <sz val="11"/>
        <color rgb="FFEDB027"/>
        <rFont val="Avenir Book"/>
        <family val="2"/>
      </rPr>
      <t xml:space="preserve"> </t>
    </r>
    <r>
      <rPr>
        <sz val="11"/>
        <rFont val="Avenir Book"/>
        <family val="2"/>
      </rPr>
      <t xml:space="preserve">This answer indicates that the organization routinely implements this strategy. For example, under question 1.1. “Does the organization take actions to be visible to the public, portraying a positive image?” if the organization has a continued campaign to be visible in a positive way, they would select “yes” from the drop-down menu.
</t>
    </r>
    <r>
      <rPr>
        <sz val="11"/>
        <color rgb="FFEDB027"/>
        <rFont val="Avenir Book"/>
        <family val="2"/>
      </rPr>
      <t xml:space="preserve">• </t>
    </r>
    <r>
      <rPr>
        <b/>
        <sz val="11"/>
        <color rgb="FFEDB027"/>
        <rFont val="Avenir Book"/>
        <family val="2"/>
      </rPr>
      <t>No:</t>
    </r>
    <r>
      <rPr>
        <sz val="11"/>
        <color rgb="FFEDB027"/>
        <rFont val="Avenir Book"/>
        <family val="2"/>
      </rPr>
      <t xml:space="preserve"> </t>
    </r>
    <r>
      <rPr>
        <sz val="11"/>
        <rFont val="Avenir Book"/>
        <family val="2"/>
      </rPr>
      <t xml:space="preserve">This answer indicates that the organization has never engaged in this strategy and does not currently implement it. For example, under question 1.1. “Does the organization take actions to be visible to the public, portraying a positive image?” if the organization has never conducted activities to have positive public visibility, they would select “no” from the drop-down menu.
</t>
    </r>
    <r>
      <rPr>
        <sz val="11"/>
        <color rgb="FFEDB027"/>
        <rFont val="Avenir Book"/>
        <family val="2"/>
      </rPr>
      <t xml:space="preserve">• </t>
    </r>
    <r>
      <rPr>
        <b/>
        <sz val="11"/>
        <color rgb="FFEDB027"/>
        <rFont val="Avenir Book"/>
        <family val="2"/>
      </rPr>
      <t>Somewhat:</t>
    </r>
    <r>
      <rPr>
        <sz val="11"/>
        <color rgb="FFEDB027"/>
        <rFont val="Avenir Book"/>
        <family val="2"/>
      </rPr>
      <t xml:space="preserve"> </t>
    </r>
    <r>
      <rPr>
        <sz val="11"/>
        <rFont val="Avenir Book"/>
        <family val="2"/>
      </rPr>
      <t xml:space="preserve">This answer indicates that the organization has used this strategy in the past but is not currently using the strategy, or that the strategy is only partially employed. For example, under question 1.1. “Does the organization take actions to be visible to the public, portraying a positive image?” if the organization only does public activities in some of the districts where it implements or previously had a publicity campaign that is no longer operational, they would select “somewhat” from the drop-down menu.
</t>
    </r>
    <r>
      <rPr>
        <sz val="11"/>
        <color rgb="FFEDB027"/>
        <rFont val="Avenir Book"/>
        <family val="2"/>
      </rPr>
      <t xml:space="preserve">• </t>
    </r>
    <r>
      <rPr>
        <b/>
        <sz val="11"/>
        <color rgb="FFEDB027"/>
        <rFont val="Avenir Book"/>
        <family val="2"/>
      </rPr>
      <t>Not applicable:</t>
    </r>
    <r>
      <rPr>
        <sz val="11"/>
        <color rgb="FFEDB027"/>
        <rFont val="Avenir Book"/>
        <family val="2"/>
      </rPr>
      <t xml:space="preserve"> </t>
    </r>
    <r>
      <rPr>
        <u/>
        <sz val="11"/>
        <rFont val="Avenir Book"/>
        <family val="2"/>
      </rPr>
      <t xml:space="preserve">This is the most important answer on this self-assessment. Its use allows this self-assessment to function across diverse programming environments and for organizations with different goals and different tolerance for risks. Select "Not applicable"when a strategy is not relevant or useful to the organization. </t>
    </r>
    <r>
      <rPr>
        <sz val="11"/>
        <rFont val="Avenir Book"/>
        <family val="2"/>
      </rPr>
      <t xml:space="preserve">For example, under question 1.1. “Does the organization take actions to be visible to the public, portraying a positive image?” some organizations do not wish to be visible in any way because they feel that visibility may result in harm. In this case, avoiding public visibility is a well-thought-out choice and they would choose “Not applicable” because this strategy is not useful to them.  In addition, not every strategy is desirable for every organization. Consider question 6.17, "Does the site make visible only those communication materials (e.g., posters and leaflets) that will not bring added scrutiny to their efforts?" In some cases, while a poster that depicts two men in a relationship may bring added scrutiny, it can also be worth the risk to ensure that clients feel seen and understood at the facility. In this case, the organization would choose "Not applicable." This is not a gap in their security, this is a decision they have made after considering its risks and benefits. Activities that are irrelevant, such as questions on outreach for an organization that only delivers services at a clinic, would also be marked as “not applicable.” 
</t>
    </r>
    <r>
      <rPr>
        <b/>
        <sz val="11"/>
        <rFont val="Avenir Book"/>
        <family val="2"/>
      </rPr>
      <t>Identifying priority actions</t>
    </r>
    <r>
      <rPr>
        <sz val="11"/>
        <rFont val="Avenir Book"/>
        <family val="2"/>
      </rPr>
      <t xml:space="preserve">
If you select "Somewhat" or "No" regarding a startegy, the adjacent cell in Column E will turn yellow.  This is a prompt for you to identify whether implementing that strategy is an immediate priority.  You can use the drop down list in Column E to select one of two options:
- Priority action
- Not an immediate priority
If you select "Priority Action", the corresponding action will be highlighted in orange in order to remind you that it needs to be immediately addressed.  This indicates that the strategy is one that you should consider investing in during upcoming efforts to improve your security.</t>
    </r>
  </si>
  <si>
    <r>
      <t xml:space="preserve">Why is this important?      </t>
    </r>
    <r>
      <rPr>
        <sz val="11"/>
        <color theme="1"/>
        <rFont val="Avenir Book"/>
        <family val="2"/>
      </rPr>
      <t xml:space="preserve">Strategies to positively influence public opinion can provide safety through visibility and community support. A worker affiliated with an organization that is well known and well perceived is less likely to be attacked than someone affiliated with an organization that is unknown or negatively perceived, including because potential attackers understand that they cannot act with impunity against a positively perceived organization. </t>
    </r>
  </si>
  <si>
    <r>
      <t xml:space="preserve">Does the organization </t>
    </r>
    <r>
      <rPr>
        <sz val="11"/>
        <rFont val="Avenir Book"/>
        <family val="2"/>
      </rPr>
      <t>also</t>
    </r>
    <r>
      <rPr>
        <sz val="11"/>
        <color rgb="FFFF0000"/>
        <rFont val="Avenir Book"/>
        <family val="2"/>
      </rPr>
      <t xml:space="preserve"> </t>
    </r>
    <r>
      <rPr>
        <sz val="11"/>
        <color rgb="FF000000"/>
        <rFont val="Avenir Book"/>
        <family val="2"/>
      </rPr>
      <t>deliver services to individuals who are not key population members?</t>
    </r>
  </si>
  <si>
    <t>SCORE: Promoting a positive perception of your organisation</t>
  </si>
  <si>
    <r>
      <t xml:space="preserve">Why is this important?      </t>
    </r>
    <r>
      <rPr>
        <sz val="11"/>
        <color theme="1"/>
        <rFont val="Avenir Book"/>
        <family val="2"/>
      </rPr>
      <t>Building coalitions and understanding with allies can help protect an organization's HIV programs, by demonstrating that they are supported by national and local authorities, law enforcement, and partners.  It can also help ensure that support is rapidly mobilized should security challenges arise.</t>
    </r>
  </si>
  <si>
    <r>
      <t xml:space="preserve">Does the organization systematically </t>
    </r>
    <r>
      <rPr>
        <sz val="11"/>
        <color theme="1"/>
        <rFont val="Avenir Book"/>
        <family val="2"/>
      </rPr>
      <t>engage</t>
    </r>
    <r>
      <rPr>
        <sz val="11"/>
        <color rgb="FF000000"/>
        <rFont val="Avenir Book"/>
        <family val="2"/>
      </rPr>
      <t xml:space="preserve"> with embassies or foreign government donors? </t>
    </r>
  </si>
  <si>
    <r>
      <t xml:space="preserve">Does the organization partner with other </t>
    </r>
    <r>
      <rPr>
        <sz val="11"/>
        <color theme="1"/>
        <rFont val="Avenir Book"/>
        <family val="2"/>
      </rPr>
      <t>potential</t>
    </r>
    <r>
      <rPr>
        <sz val="11"/>
        <color rgb="FF000000"/>
        <rFont val="Avenir Book"/>
        <family val="2"/>
      </rPr>
      <t xml:space="preserve"> allies such as scouts, youth-serving organizations, and organizations working against gender-based violence?</t>
    </r>
  </si>
  <si>
    <r>
      <t xml:space="preserve">Why is this important ?     </t>
    </r>
    <r>
      <rPr>
        <sz val="11"/>
        <color theme="1"/>
        <rFont val="Avenir Book"/>
        <family val="2"/>
      </rPr>
      <t>Documenting threats, harms and other incidents can allow clearer understanding of ongoing trends and may help predict crackdowns, further incidents, and which areas are unsafe.  Having a record can also facilitate advocacy to reduce attacks and to gain support from funders for enhanced security efforts.</t>
    </r>
  </si>
  <si>
    <r>
      <t>Does the organization document</t>
    </r>
    <r>
      <rPr>
        <sz val="11"/>
        <color theme="9" tint="-0.249977111117893"/>
        <rFont val="Avenir Book"/>
        <family val="2"/>
      </rPr>
      <t xml:space="preserve"> </t>
    </r>
    <r>
      <rPr>
        <sz val="11"/>
        <color theme="1"/>
        <rFont val="Avenir Book"/>
        <family val="2"/>
      </rPr>
      <t>harm that comes to</t>
    </r>
    <r>
      <rPr>
        <sz val="11"/>
        <color rgb="FF000000"/>
        <rFont val="Avenir Book"/>
        <family val="2"/>
      </rPr>
      <t xml:space="preserve"> its beneficiaries?  </t>
    </r>
  </si>
  <si>
    <t xml:space="preserve">Trainings on psychological first aid generally prepare the helper to listen empathetically, inquire about the survivor's needs, validate their experience, enhance their safety, and link them to support. This is often referred to as LIVES. See more from: https://apps.who.int/iris/bitstream/handle/10665/136101/WHO_RHR_14.26_eng.pdf </t>
  </si>
  <si>
    <r>
      <t xml:space="preserve">A "whistle blower" is an individual who exposes illegal, unethical, or incorrect activity </t>
    </r>
    <r>
      <rPr>
        <sz val="11"/>
        <color theme="9" tint="-0.249977111117893"/>
        <rFont val="Avenir Book"/>
        <family val="2"/>
      </rPr>
      <t xml:space="preserve"> </t>
    </r>
    <r>
      <rPr>
        <sz val="11"/>
        <rFont val="Avenir Book"/>
        <family val="2"/>
      </rPr>
      <t>within their own organization. Many larger organizations are required to protect whistle blowers (that is, not fire them or punish them in anyway) because otherwise wrongdoing would not be made public and would continue with impunity.</t>
    </r>
  </si>
  <si>
    <r>
      <t xml:space="preserve">Why is this important?    </t>
    </r>
    <r>
      <rPr>
        <sz val="11"/>
        <color theme="1"/>
        <rFont val="Avenir Book"/>
        <family val="2"/>
      </rPr>
      <t>Protecting data and communications can prevent mental health harm (i.e., confidentiality is compromised) and physical harm (i.e., someone is attacked because information is made available about them or their location or other information that allows for an attack is shared).</t>
    </r>
  </si>
  <si>
    <r>
      <t xml:space="preserve">Why is this important?     </t>
    </r>
    <r>
      <rPr>
        <sz val="11"/>
        <color theme="1"/>
        <rFont val="Avenir Book"/>
        <family val="2"/>
      </rPr>
      <t>This aspect is important if the program has workers at specific physical locations, and particularly if beneficiaries also come to that location such as a drop-in center or a clinic.  Protections could include locks, cameras, clear lay outs and procedures to govern who is allowed access and the behaviour of workers and visitors.</t>
    </r>
  </si>
  <si>
    <r>
      <t>Does the site have a system to track disruptive behavior and identify</t>
    </r>
    <r>
      <rPr>
        <sz val="11"/>
        <rFont val="Avenir Book"/>
        <family val="2"/>
      </rPr>
      <t xml:space="preserve"> if </t>
    </r>
    <r>
      <rPr>
        <sz val="11"/>
        <color theme="1"/>
        <rFont val="Avenir Book"/>
        <family val="2"/>
      </rPr>
      <t xml:space="preserve">or when previously disruptive visitors return? </t>
    </r>
  </si>
  <si>
    <r>
      <t xml:space="preserve">Why is this important?     </t>
    </r>
    <r>
      <rPr>
        <sz val="11"/>
        <color theme="1"/>
        <rFont val="Avenir Book"/>
        <family val="2"/>
      </rPr>
      <t>A systematic approach to security allows everyone engaged in the project to understand what is expected of them, what they can expect of others, and how to access support as needed.</t>
    </r>
  </si>
  <si>
    <r>
      <t xml:space="preserve">Why is this important?     </t>
    </r>
    <r>
      <rPr>
        <sz val="11"/>
        <color theme="1"/>
        <rFont val="Avenir Book"/>
        <family val="2"/>
      </rPr>
      <t>This is relevant to outreach that takes place in the physical and virtual world.  It includes finding safe routes for outreach, preventing sexual harassment, tracking workers, and mitigating harms by potential aggressors.</t>
    </r>
  </si>
  <si>
    <r>
      <t xml:space="preserve">Does the organization have a budget for outreach travel that allows workers to travel in ways that </t>
    </r>
    <r>
      <rPr>
        <sz val="11"/>
        <color theme="1"/>
        <rFont val="Avenir Book"/>
        <family val="2"/>
      </rPr>
      <t>minimize</t>
    </r>
    <r>
      <rPr>
        <sz val="11"/>
        <rFont val="Avenir Book"/>
        <family val="2"/>
      </rPr>
      <t xml:space="preserve"> risk of COVID-19 exposure?</t>
    </r>
  </si>
  <si>
    <t xml:space="preserve">Scores and Priority Strategies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</si>
</sst>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1"/>
      <color theme="0"/>
      <name val="Calibri"/>
      <family val="2"/>
      <scheme val="minor"/>
    </font>
    <font>
      <sz val="11"/>
      <color rgb="FF9C5700"/>
      <name val="Calibri"/>
      <family val="2"/>
      <scheme val="minor"/>
    </font>
    <font>
      <b/>
      <sz val="14"/>
      <color theme="1"/>
      <name val="Calibri"/>
      <family val="2"/>
      <scheme val="minor"/>
    </font>
    <font>
      <b/>
      <sz val="11"/>
      <color theme="0"/>
      <name val="Calibri"/>
      <family val="2"/>
      <scheme val="minor"/>
    </font>
    <font>
      <b/>
      <sz val="12"/>
      <color theme="0"/>
      <name val="Calibri"/>
      <family val="2"/>
      <scheme val="minor"/>
    </font>
    <font>
      <b/>
      <sz val="11"/>
      <color rgb="FFFF0000"/>
      <name val="Calibri"/>
      <family val="2"/>
      <scheme val="minor"/>
    </font>
    <font>
      <sz val="12"/>
      <color theme="0"/>
      <name val="Calibri"/>
      <family val="2"/>
      <scheme val="minor"/>
    </font>
    <font>
      <sz val="11"/>
      <color rgb="FFFF0000"/>
      <name val="Calibri"/>
      <family val="2"/>
      <scheme val="minor"/>
    </font>
    <font>
      <b/>
      <sz val="12"/>
      <color theme="1"/>
      <name val="Calibri"/>
      <family val="2"/>
      <scheme val="minor"/>
    </font>
    <font>
      <sz val="24"/>
      <color theme="0"/>
      <name val="Avenir Book"/>
      <family val="2"/>
    </font>
    <font>
      <sz val="11"/>
      <color theme="1"/>
      <name val="Avenir Book"/>
      <family val="2"/>
    </font>
    <font>
      <b/>
      <sz val="11"/>
      <color theme="0"/>
      <name val="Avenir Book"/>
      <family val="2"/>
    </font>
    <font>
      <b/>
      <sz val="12"/>
      <color theme="0"/>
      <name val="Avenir Book"/>
      <family val="2"/>
    </font>
    <font>
      <sz val="12"/>
      <color theme="0"/>
      <name val="Avenir Book"/>
      <family val="2"/>
    </font>
    <font>
      <b/>
      <sz val="11"/>
      <color rgb="FFFF0000"/>
      <name val="Avenir Book"/>
      <family val="2"/>
    </font>
    <font>
      <sz val="14"/>
      <color theme="0"/>
      <name val="Avenir Book"/>
      <family val="2"/>
    </font>
    <font>
      <sz val="11"/>
      <color theme="0"/>
      <name val="Avenir Book"/>
      <family val="2"/>
    </font>
    <font>
      <sz val="11"/>
      <color rgb="FF000000"/>
      <name val="Avenir Book"/>
      <family val="2"/>
    </font>
    <font>
      <sz val="10"/>
      <color theme="1"/>
      <name val="Avenir Book"/>
      <family val="2"/>
    </font>
    <font>
      <sz val="12"/>
      <color theme="1"/>
      <name val="Avenir Book"/>
      <family val="2"/>
    </font>
    <font>
      <sz val="18"/>
      <color theme="0"/>
      <name val="Avenir Book"/>
      <family val="2"/>
    </font>
    <font>
      <b/>
      <sz val="11"/>
      <color theme="1"/>
      <name val="Avenir Book"/>
      <family val="2"/>
    </font>
    <font>
      <sz val="11"/>
      <name val="Avenir Book"/>
      <family val="2"/>
    </font>
    <font>
      <b/>
      <sz val="11"/>
      <name val="Avenir Book"/>
      <family val="2"/>
    </font>
    <font>
      <u/>
      <sz val="11"/>
      <name val="Avenir Book"/>
      <family val="2"/>
    </font>
    <font>
      <b/>
      <sz val="14"/>
      <color theme="1"/>
      <name val="Avenir Book"/>
      <family val="2"/>
    </font>
    <font>
      <sz val="11"/>
      <color rgb="FFAD2511"/>
      <name val="Avenir Book"/>
      <family val="2"/>
    </font>
    <font>
      <sz val="11"/>
      <color rgb="FFEDB027"/>
      <name val="Avenir Book"/>
      <family val="2"/>
    </font>
    <font>
      <b/>
      <sz val="11"/>
      <color rgb="FFEDB027"/>
      <name val="Avenir Book"/>
      <family val="2"/>
    </font>
    <font>
      <sz val="24"/>
      <color theme="1"/>
      <name val="Avenir Book"/>
      <family val="2"/>
    </font>
    <font>
      <b/>
      <sz val="12"/>
      <color theme="1"/>
      <name val="Avenir Book"/>
      <family val="2"/>
    </font>
    <font>
      <b/>
      <sz val="20"/>
      <color theme="1"/>
      <name val="Avenir Book"/>
      <family val="2"/>
    </font>
    <font>
      <b/>
      <sz val="22"/>
      <color theme="1"/>
      <name val="Avenir Book"/>
      <family val="2"/>
    </font>
    <font>
      <sz val="20"/>
      <color theme="1"/>
      <name val="Avenir Book"/>
      <family val="2"/>
    </font>
    <font>
      <b/>
      <sz val="20"/>
      <color theme="1"/>
      <name val="Calibri"/>
      <family val="2"/>
      <scheme val="minor"/>
    </font>
    <font>
      <sz val="14"/>
      <color theme="1"/>
      <name val="Avenir Book"/>
      <family val="2"/>
    </font>
    <font>
      <b/>
      <sz val="10"/>
      <color rgb="FFEDB027"/>
      <name val="Avenir Book"/>
      <family val="2"/>
    </font>
    <font>
      <sz val="14"/>
      <color rgb="FFEDB027"/>
      <name val="Avenir Book"/>
      <family val="2"/>
    </font>
    <font>
      <sz val="14"/>
      <color rgb="FFEDB027"/>
      <name val="Calibri"/>
      <family val="2"/>
      <scheme val="minor"/>
    </font>
    <font>
      <sz val="14"/>
      <color theme="1"/>
      <name val="Calibri"/>
      <family val="2"/>
      <scheme val="minor"/>
    </font>
    <font>
      <b/>
      <sz val="14"/>
      <color rgb="FFEDB027"/>
      <name val="Avenir Book"/>
      <family val="2"/>
    </font>
    <font>
      <b/>
      <sz val="24"/>
      <color rgb="FFEDB027"/>
      <name val="Avenir Book"/>
      <family val="2"/>
    </font>
    <font>
      <sz val="11"/>
      <color rgb="FFEDB027"/>
      <name val="Calibri"/>
      <family val="2"/>
      <scheme val="minor"/>
    </font>
    <font>
      <sz val="11"/>
      <color rgb="FFFF0000"/>
      <name val="Avenir Book"/>
      <family val="2"/>
    </font>
    <font>
      <sz val="12"/>
      <color rgb="FFAD2511"/>
      <name val="Avenir Book"/>
      <family val="2"/>
    </font>
    <font>
      <b/>
      <sz val="12"/>
      <color rgb="FFAD2511"/>
      <name val="Avenir Book"/>
      <family val="2"/>
    </font>
    <font>
      <sz val="12"/>
      <color rgb="FF9C5700"/>
      <name val="Avenir Book"/>
      <family val="2"/>
    </font>
    <font>
      <sz val="14"/>
      <color rgb="FFF7E9E7"/>
      <name val="Avenir Book"/>
      <family val="2"/>
    </font>
    <font>
      <sz val="11"/>
      <color theme="9" tint="-0.249977111117893"/>
      <name val="Avenir Book"/>
      <family val="2"/>
    </font>
    <font>
      <sz val="14"/>
      <color theme="4" tint="-0.249977111117893"/>
      <name val="Avenir Book"/>
      <family val="2"/>
    </font>
    <font>
      <sz val="11"/>
      <color rgb="FF212121"/>
      <name val="Avenir Book"/>
      <family val="2"/>
    </font>
    <font>
      <sz val="12"/>
      <color rgb="FF9C5700"/>
      <name val="Calibri"/>
      <family val="2"/>
      <scheme val="minor"/>
    </font>
    <font>
      <sz val="14"/>
      <color theme="0"/>
      <name val="Calibri"/>
      <family val="2"/>
      <scheme val="minor"/>
    </font>
    <font>
      <sz val="12"/>
      <color rgb="FFAD2511"/>
      <name val="Calibri"/>
      <family val="2"/>
      <scheme val="minor"/>
    </font>
    <font>
      <sz val="14"/>
      <color rgb="FFF7E9E7"/>
      <name val="Calibri"/>
      <family val="2"/>
      <scheme val="minor"/>
    </font>
  </fonts>
  <fills count="12">
    <fill>
      <patternFill patternType="none"/>
    </fill>
    <fill>
      <patternFill patternType="gray125"/>
    </fill>
    <fill>
      <patternFill patternType="solid">
        <fgColor theme="9"/>
      </patternFill>
    </fill>
    <fill>
      <patternFill patternType="solid">
        <fgColor theme="0"/>
        <bgColor indexed="64"/>
      </patternFill>
    </fill>
    <fill>
      <patternFill patternType="solid">
        <fgColor rgb="FFFFEB9C"/>
      </patternFill>
    </fill>
    <fill>
      <patternFill patternType="solid">
        <fgColor theme="9" tint="0.79998168889431442"/>
        <bgColor indexed="65"/>
      </patternFill>
    </fill>
    <fill>
      <patternFill patternType="solid">
        <fgColor theme="4"/>
      </patternFill>
    </fill>
    <fill>
      <patternFill patternType="solid">
        <fgColor theme="8"/>
      </patternFill>
    </fill>
    <fill>
      <patternFill patternType="solid">
        <fgColor rgb="FFC00000"/>
        <bgColor indexed="64"/>
      </patternFill>
    </fill>
    <fill>
      <patternFill patternType="solid">
        <fgColor rgb="FFAD2511"/>
        <bgColor indexed="64"/>
      </patternFill>
    </fill>
    <fill>
      <patternFill patternType="solid">
        <fgColor rgb="FFF7E9E7"/>
        <bgColor indexed="64"/>
      </patternFill>
    </fill>
    <fill>
      <patternFill patternType="solid">
        <fgColor rgb="FFEDB02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top/>
      <bottom style="thin">
        <color rgb="FFC00000"/>
      </bottom>
      <diagonal/>
    </border>
    <border>
      <left/>
      <right/>
      <top style="thin">
        <color rgb="FFC00000"/>
      </top>
      <bottom style="thin">
        <color rgb="FFAD2511"/>
      </bottom>
      <diagonal/>
    </border>
    <border>
      <left/>
      <right/>
      <top style="thin">
        <color rgb="FFAD2511"/>
      </top>
      <bottom style="thin">
        <color rgb="FFAD2511"/>
      </bottom>
      <diagonal/>
    </border>
    <border>
      <left/>
      <right/>
      <top/>
      <bottom style="thin">
        <color rgb="FFAD2511"/>
      </bottom>
      <diagonal/>
    </border>
    <border>
      <left/>
      <right/>
      <top/>
      <bottom style="medium">
        <color rgb="FFAD2511"/>
      </bottom>
      <diagonal/>
    </border>
    <border>
      <left/>
      <right/>
      <top style="thin">
        <color rgb="FFAD2511"/>
      </top>
      <bottom style="medium">
        <color rgb="FFAD2511"/>
      </bottom>
      <diagonal/>
    </border>
  </borders>
  <cellStyleXfs count="7">
    <xf numFmtId="0" fontId="0" fillId="0" borderId="0"/>
    <xf numFmtId="0" fontId="5" fillId="2" borderId="0" applyNumberFormat="0" applyBorder="0" applyAlignment="0" applyProtection="0"/>
    <xf numFmtId="0" fontId="6"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9" fontId="3" fillId="0" borderId="0" applyFont="0" applyFill="0" applyBorder="0" applyAlignment="0" applyProtection="0"/>
  </cellStyleXfs>
  <cellXfs count="237">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12" fillId="0" borderId="0" xfId="0" applyFont="1" applyAlignment="1">
      <alignment wrapText="1"/>
    </xf>
    <xf numFmtId="0" fontId="12" fillId="0" borderId="0" xfId="0" applyFont="1" applyAlignment="1">
      <alignment vertical="center" wrapText="1"/>
    </xf>
    <xf numFmtId="0" fontId="8" fillId="2" borderId="0" xfId="1" applyFont="1" applyBorder="1" applyAlignment="1" applyProtection="1">
      <alignment horizontal="center" wrapText="1"/>
    </xf>
    <xf numFmtId="0" fontId="8" fillId="2" borderId="0" xfId="1" applyFont="1" applyBorder="1" applyAlignment="1" applyProtection="1">
      <alignment horizontal="center" vertical="center" wrapText="1"/>
    </xf>
    <xf numFmtId="0" fontId="10" fillId="2" borderId="0" xfId="1" applyFont="1" applyBorder="1" applyAlignment="1" applyProtection="1">
      <alignment horizontal="center" vertical="center" wrapText="1"/>
    </xf>
    <xf numFmtId="0" fontId="4" fillId="0" borderId="0" xfId="0" applyFont="1" applyAlignment="1">
      <alignment wrapText="1"/>
    </xf>
    <xf numFmtId="0" fontId="4" fillId="0" borderId="0" xfId="0" applyFont="1" applyAlignment="1">
      <alignment horizontal="center" wrapText="1"/>
    </xf>
    <xf numFmtId="0" fontId="0" fillId="0" borderId="0" xfId="0" applyAlignment="1">
      <alignment horizontal="center" wrapText="1"/>
    </xf>
    <xf numFmtId="0" fontId="7" fillId="0" borderId="0" xfId="0" applyFont="1"/>
    <xf numFmtId="0" fontId="15" fillId="0" borderId="0" xfId="0" applyFont="1"/>
    <xf numFmtId="0" fontId="16" fillId="2" borderId="0" xfId="1" applyFont="1" applyBorder="1" applyAlignment="1" applyProtection="1">
      <alignment horizontal="center" wrapText="1"/>
    </xf>
    <xf numFmtId="0" fontId="15" fillId="0" borderId="0" xfId="0" applyFont="1" applyAlignment="1">
      <alignment vertical="center"/>
    </xf>
    <xf numFmtId="0" fontId="16" fillId="2" borderId="0" xfId="1" applyFont="1" applyBorder="1" applyAlignment="1" applyProtection="1">
      <alignment horizontal="center" vertical="center" wrapText="1"/>
    </xf>
    <xf numFmtId="0" fontId="19" fillId="2" borderId="0" xfId="1" applyFont="1" applyBorder="1" applyAlignment="1" applyProtection="1">
      <alignment horizontal="center" vertical="center" wrapText="1"/>
    </xf>
    <xf numFmtId="0" fontId="22" fillId="0" borderId="0" xfId="0" applyFont="1" applyAlignment="1">
      <alignment vertical="center" wrapText="1"/>
    </xf>
    <xf numFmtId="0" fontId="15" fillId="0" borderId="1" xfId="0" applyFont="1" applyBorder="1" applyAlignment="1">
      <alignment horizontal="center" wrapText="1"/>
    </xf>
    <xf numFmtId="0" fontId="15" fillId="0" borderId="1" xfId="0" applyFont="1" applyBorder="1" applyAlignment="1">
      <alignment horizontal="center"/>
    </xf>
    <xf numFmtId="0" fontId="15" fillId="0" borderId="0" xfId="0" applyFont="1" applyAlignment="1">
      <alignment wrapText="1"/>
    </xf>
    <xf numFmtId="0" fontId="15" fillId="0" borderId="1" xfId="0" applyFont="1" applyBorder="1"/>
    <xf numFmtId="0" fontId="15" fillId="0" borderId="2" xfId="0" applyFont="1" applyBorder="1" applyAlignment="1">
      <alignment horizontal="center" wrapText="1"/>
    </xf>
    <xf numFmtId="9" fontId="21" fillId="0" borderId="0" xfId="6" applyFont="1" applyFill="1" applyBorder="1"/>
    <xf numFmtId="0" fontId="22" fillId="0" borderId="0" xfId="0" applyFont="1" applyAlignment="1" applyProtection="1">
      <alignment horizontal="center" vertical="center" wrapText="1"/>
      <protection locked="0"/>
    </xf>
    <xf numFmtId="0" fontId="24" fillId="0" borderId="0" xfId="0" applyFont="1" applyAlignment="1">
      <alignment vertical="center" wrapText="1"/>
    </xf>
    <xf numFmtId="0" fontId="14" fillId="6" borderId="0" xfId="4" applyFont="1" applyBorder="1" applyAlignment="1" applyProtection="1"/>
    <xf numFmtId="0" fontId="14" fillId="11" borderId="0" xfId="4" applyFont="1" applyFill="1" applyBorder="1" applyAlignment="1" applyProtection="1"/>
    <xf numFmtId="0" fontId="34" fillId="0" borderId="0" xfId="4" applyFont="1" applyFill="1" applyBorder="1" applyAlignment="1" applyProtection="1"/>
    <xf numFmtId="0" fontId="37" fillId="0" borderId="0" xfId="4" applyFont="1" applyFill="1" applyBorder="1" applyAlignment="1" applyProtection="1"/>
    <xf numFmtId="0" fontId="36" fillId="0" borderId="0" xfId="1" applyFont="1" applyFill="1" applyBorder="1" applyAlignment="1" applyProtection="1"/>
    <xf numFmtId="0" fontId="30" fillId="0" borderId="0" xfId="1" applyFont="1" applyFill="1" applyBorder="1" applyAlignment="1" applyProtection="1"/>
    <xf numFmtId="0" fontId="30" fillId="0" borderId="0" xfId="1" applyFont="1" applyFill="1" applyBorder="1" applyAlignment="1" applyProtection="1">
      <alignment horizontal="left" vertical="center"/>
    </xf>
    <xf numFmtId="0" fontId="38" fillId="0" borderId="0" xfId="1" applyFont="1" applyFill="1" applyBorder="1" applyAlignment="1" applyProtection="1"/>
    <xf numFmtId="0" fontId="2" fillId="0" borderId="0" xfId="0" applyFont="1" applyAlignment="1">
      <alignment vertical="center"/>
    </xf>
    <xf numFmtId="0" fontId="20" fillId="9" borderId="0" xfId="5" applyFont="1" applyFill="1" applyBorder="1" applyAlignment="1" applyProtection="1">
      <alignment horizontal="center" vertical="center"/>
    </xf>
    <xf numFmtId="0" fontId="20" fillId="9" borderId="0" xfId="5" applyFont="1" applyFill="1" applyBorder="1" applyAlignment="1" applyProtection="1">
      <alignment horizontal="center" vertical="center" wrapText="1"/>
    </xf>
    <xf numFmtId="0" fontId="18" fillId="9" borderId="0" xfId="5" applyFont="1" applyFill="1" applyBorder="1" applyAlignment="1" applyProtection="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wrapText="1"/>
    </xf>
    <xf numFmtId="0" fontId="15" fillId="0" borderId="11" xfId="0" applyFont="1" applyBorder="1" applyAlignment="1">
      <alignment vertical="center" wrapText="1"/>
    </xf>
    <xf numFmtId="49" fontId="15" fillId="3" borderId="11" xfId="0" applyNumberFormat="1" applyFont="1" applyFill="1" applyBorder="1" applyAlignment="1">
      <alignment horizontal="center" vertical="center"/>
    </xf>
    <xf numFmtId="0" fontId="22" fillId="0" borderId="11" xfId="0" applyFont="1" applyBorder="1" applyAlignment="1" applyProtection="1">
      <alignment horizontal="center" vertical="center" wrapText="1"/>
      <protection locked="0"/>
    </xf>
    <xf numFmtId="0" fontId="15" fillId="0" borderId="11" xfId="0" applyFont="1" applyBorder="1" applyAlignment="1">
      <alignment horizontal="center" vertical="center"/>
    </xf>
    <xf numFmtId="49" fontId="15" fillId="3" borderId="10" xfId="0" applyNumberFormat="1" applyFont="1" applyFill="1" applyBorder="1" applyAlignment="1">
      <alignment horizontal="center" vertical="center"/>
    </xf>
    <xf numFmtId="0" fontId="22" fillId="0" borderId="10" xfId="0" applyFont="1" applyBorder="1" applyAlignment="1" applyProtection="1">
      <alignment horizontal="center" vertical="center" wrapText="1"/>
      <protection locked="0"/>
    </xf>
    <xf numFmtId="0" fontId="15" fillId="0" borderId="10" xfId="0" applyFont="1" applyBorder="1" applyAlignment="1">
      <alignment horizontal="center" vertical="center"/>
    </xf>
    <xf numFmtId="0" fontId="21" fillId="0" borderId="0" xfId="1" applyFont="1" applyFill="1" applyBorder="1" applyAlignment="1" applyProtection="1">
      <alignment horizontal="center" vertical="center" wrapText="1"/>
    </xf>
    <xf numFmtId="0" fontId="20" fillId="8" borderId="0" xfId="5" applyFont="1" applyFill="1" applyBorder="1" applyAlignment="1" applyProtection="1">
      <alignment horizontal="center" vertical="center"/>
    </xf>
    <xf numFmtId="0" fontId="30" fillId="0" borderId="0" xfId="1" applyFont="1" applyFill="1" applyBorder="1" applyAlignment="1" applyProtection="1">
      <alignment horizontal="center" vertical="center"/>
    </xf>
    <xf numFmtId="0" fontId="30" fillId="0" borderId="0" xfId="1" applyFont="1" applyFill="1" applyBorder="1" applyAlignment="1" applyProtection="1">
      <alignment horizontal="left"/>
    </xf>
    <xf numFmtId="0" fontId="15" fillId="3" borderId="0" xfId="0" applyFont="1" applyFill="1" applyAlignment="1">
      <alignment horizontal="center" vertical="center"/>
    </xf>
    <xf numFmtId="2" fontId="15" fillId="3" borderId="0" xfId="0" applyNumberFormat="1" applyFont="1" applyFill="1" applyAlignment="1">
      <alignment horizontal="center" vertical="center"/>
    </xf>
    <xf numFmtId="0" fontId="15" fillId="3" borderId="11" xfId="0" applyFont="1" applyFill="1" applyBorder="1" applyAlignment="1">
      <alignment horizontal="center" vertical="center"/>
    </xf>
    <xf numFmtId="0" fontId="15" fillId="3" borderId="10" xfId="0" applyFont="1" applyFill="1" applyBorder="1" applyAlignment="1">
      <alignment horizontal="center" vertical="center"/>
    </xf>
    <xf numFmtId="2" fontId="15" fillId="3" borderId="10" xfId="0" applyNumberFormat="1" applyFont="1" applyFill="1" applyBorder="1" applyAlignment="1">
      <alignment horizontal="center" vertical="center"/>
    </xf>
    <xf numFmtId="0" fontId="40" fillId="0" borderId="0" xfId="0" applyFont="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xf>
    <xf numFmtId="0" fontId="35" fillId="0" borderId="4" xfId="1" applyFont="1" applyFill="1" applyBorder="1" applyAlignment="1" applyProtection="1">
      <alignment horizontal="center" vertical="center" wrapText="1"/>
    </xf>
    <xf numFmtId="0" fontId="35" fillId="0" borderId="4" xfId="1" applyFont="1" applyFill="1" applyBorder="1" applyAlignment="1" applyProtection="1">
      <alignment vertical="center" wrapText="1"/>
    </xf>
    <xf numFmtId="0" fontId="30" fillId="0" borderId="0" xfId="0" applyFont="1" applyAlignment="1">
      <alignment vertical="center"/>
    </xf>
    <xf numFmtId="2" fontId="15" fillId="0" borderId="0" xfId="0" applyNumberFormat="1" applyFont="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4" fillId="11" borderId="0" xfId="4" applyFont="1" applyFill="1" applyBorder="1" applyAlignment="1" applyProtection="1">
      <alignment vertical="center"/>
    </xf>
    <xf numFmtId="0" fontId="36" fillId="0" borderId="4" xfId="1" applyFont="1" applyFill="1" applyBorder="1" applyAlignment="1" applyProtection="1">
      <alignment vertical="center"/>
    </xf>
    <xf numFmtId="0" fontId="0" fillId="0" borderId="0" xfId="0" applyAlignment="1">
      <alignment horizontal="center" vertical="center"/>
    </xf>
    <xf numFmtId="0" fontId="14" fillId="11" borderId="0" xfId="4" applyFont="1" applyFill="1" applyBorder="1" applyAlignment="1" applyProtection="1">
      <alignment horizontal="center" vertical="center"/>
    </xf>
    <xf numFmtId="0" fontId="36" fillId="0" borderId="4" xfId="1" applyFont="1" applyFill="1" applyBorder="1" applyAlignment="1" applyProtection="1">
      <alignment horizontal="center" vertical="center"/>
    </xf>
    <xf numFmtId="0" fontId="41" fillId="3" borderId="0" xfId="3" applyFont="1" applyFill="1" applyBorder="1" applyAlignment="1" applyProtection="1">
      <alignment horizontal="center" vertical="center" wrapText="1"/>
    </xf>
    <xf numFmtId="0" fontId="41" fillId="3" borderId="0" xfId="3" applyFont="1" applyFill="1" applyBorder="1" applyAlignment="1" applyProtection="1">
      <alignment vertical="center" wrapText="1"/>
    </xf>
    <xf numFmtId="0" fontId="15" fillId="3" borderId="0" xfId="0" applyFont="1" applyFill="1" applyAlignment="1">
      <alignment vertical="center" wrapText="1"/>
    </xf>
    <xf numFmtId="0" fontId="0" fillId="3" borderId="0" xfId="0" applyFill="1" applyAlignment="1">
      <alignment vertical="center"/>
    </xf>
    <xf numFmtId="0" fontId="42" fillId="0" borderId="0" xfId="3" applyFont="1" applyFill="1" applyBorder="1" applyAlignment="1" applyProtection="1">
      <alignment horizontal="center" vertical="center" wrapText="1"/>
    </xf>
    <xf numFmtId="0" fontId="42" fillId="0" borderId="0" xfId="3" applyFont="1" applyFill="1" applyBorder="1" applyAlignment="1" applyProtection="1">
      <alignment vertical="center" wrapText="1"/>
    </xf>
    <xf numFmtId="0" fontId="42" fillId="0" borderId="0" xfId="3" applyFont="1" applyFill="1" applyBorder="1" applyAlignment="1" applyProtection="1">
      <alignment vertical="center" wrapText="1"/>
      <protection locked="0"/>
    </xf>
    <xf numFmtId="0" fontId="42" fillId="0" borderId="0" xfId="0" applyFont="1" applyAlignment="1">
      <alignment vertical="center" wrapText="1"/>
    </xf>
    <xf numFmtId="0" fontId="43" fillId="0" borderId="0" xfId="0" applyFont="1" applyAlignment="1">
      <alignment vertical="center"/>
    </xf>
    <xf numFmtId="0" fontId="13" fillId="0" borderId="4" xfId="1" applyFont="1" applyFill="1" applyBorder="1" applyAlignment="1" applyProtection="1">
      <alignment vertical="center" wrapText="1"/>
    </xf>
    <xf numFmtId="0" fontId="39" fillId="0" borderId="0" xfId="1" applyFont="1" applyFill="1" applyBorder="1" applyAlignment="1" applyProtection="1"/>
    <xf numFmtId="0" fontId="44" fillId="0" borderId="0" xfId="0" applyFont="1" applyAlignment="1">
      <alignment vertical="center"/>
    </xf>
    <xf numFmtId="0" fontId="39" fillId="0" borderId="4" xfId="1" applyFont="1" applyFill="1" applyBorder="1" applyAlignment="1" applyProtection="1">
      <alignment vertical="center"/>
    </xf>
    <xf numFmtId="0" fontId="45" fillId="0" borderId="0" xfId="3" applyFont="1" applyFill="1" applyBorder="1" applyAlignment="1" applyProtection="1">
      <alignment vertical="center" wrapText="1"/>
    </xf>
    <xf numFmtId="0" fontId="42" fillId="0" borderId="0" xfId="3" applyFont="1" applyFill="1" applyBorder="1" applyAlignment="1" applyProtection="1">
      <alignment horizontal="center" vertical="top" wrapText="1"/>
    </xf>
    <xf numFmtId="0" fontId="43" fillId="0" borderId="0" xfId="0" applyFont="1" applyAlignment="1">
      <alignment wrapText="1"/>
    </xf>
    <xf numFmtId="0" fontId="43" fillId="0" borderId="0" xfId="0" applyFont="1"/>
    <xf numFmtId="0" fontId="42" fillId="0" borderId="0" xfId="3" applyFont="1" applyFill="1" applyBorder="1" applyAlignment="1" applyProtection="1">
      <alignment horizontal="center" vertical="top" wrapText="1"/>
      <protection locked="0"/>
    </xf>
    <xf numFmtId="0" fontId="43" fillId="0" borderId="1" xfId="0" applyFont="1" applyBorder="1" applyAlignment="1">
      <alignment horizontal="center" wrapText="1"/>
    </xf>
    <xf numFmtId="0" fontId="27" fillId="3" borderId="11" xfId="0" applyFont="1" applyFill="1" applyBorder="1" applyAlignment="1">
      <alignment horizontal="center" vertical="center"/>
    </xf>
    <xf numFmtId="0" fontId="27" fillId="3" borderId="10" xfId="0" applyFont="1" applyFill="1" applyBorder="1" applyAlignment="1">
      <alignment horizontal="center" vertical="center"/>
    </xf>
    <xf numFmtId="2" fontId="27" fillId="3" borderId="10" xfId="0" applyNumberFormat="1" applyFont="1" applyFill="1" applyBorder="1" applyAlignment="1">
      <alignment horizontal="center" vertical="center"/>
    </xf>
    <xf numFmtId="2" fontId="15" fillId="3" borderId="11" xfId="0" applyNumberFormat="1" applyFont="1" applyFill="1" applyBorder="1" applyAlignment="1">
      <alignment horizontal="center" vertical="center"/>
    </xf>
    <xf numFmtId="0" fontId="35" fillId="0" borderId="4" xfId="1" applyFont="1" applyFill="1" applyBorder="1" applyAlignment="1" applyProtection="1">
      <alignment horizontal="left" vertical="center" wrapText="1"/>
    </xf>
    <xf numFmtId="0" fontId="38" fillId="0" borderId="0" xfId="1" applyFont="1" applyFill="1" applyBorder="1" applyAlignment="1" applyProtection="1">
      <alignment horizontal="left"/>
    </xf>
    <xf numFmtId="0" fontId="42" fillId="0" borderId="0" xfId="0" applyFont="1" applyAlignment="1">
      <alignment wrapText="1"/>
    </xf>
    <xf numFmtId="0" fontId="42" fillId="0" borderId="0" xfId="0" applyFont="1"/>
    <xf numFmtId="0" fontId="36" fillId="0" borderId="4" xfId="1" applyFont="1" applyFill="1" applyBorder="1" applyAlignment="1" applyProtection="1">
      <alignment horizontal="left" vertical="center"/>
    </xf>
    <xf numFmtId="0" fontId="45" fillId="0" borderId="0" xfId="3" applyFont="1" applyFill="1" applyBorder="1" applyAlignment="1" applyProtection="1">
      <alignment vertical="top" wrapText="1"/>
    </xf>
    <xf numFmtId="0" fontId="45" fillId="0" borderId="0" xfId="3" applyFont="1" applyFill="1" applyBorder="1" applyAlignment="1" applyProtection="1">
      <alignment vertical="top" wrapText="1"/>
      <protection locked="0"/>
    </xf>
    <xf numFmtId="2" fontId="15" fillId="3" borderId="13" xfId="0" applyNumberFormat="1" applyFont="1" applyFill="1" applyBorder="1" applyAlignment="1">
      <alignment horizontal="center" vertical="center"/>
    </xf>
    <xf numFmtId="0" fontId="22" fillId="0" borderId="13" xfId="0" applyFont="1" applyBorder="1" applyAlignment="1" applyProtection="1">
      <alignment horizontal="center" vertical="center" wrapText="1"/>
      <protection locked="0"/>
    </xf>
    <xf numFmtId="0" fontId="15" fillId="3" borderId="13" xfId="0" applyFont="1" applyFill="1" applyBorder="1" applyAlignment="1">
      <alignment horizontal="center" vertical="center"/>
    </xf>
    <xf numFmtId="0" fontId="45" fillId="0" borderId="0" xfId="3" applyFont="1" applyFill="1" applyBorder="1" applyAlignment="1" applyProtection="1">
      <alignment horizontal="center" vertical="top" wrapText="1"/>
      <protection locked="0"/>
    </xf>
    <xf numFmtId="2" fontId="27" fillId="3" borderId="13" xfId="0" applyNumberFormat="1" applyFont="1" applyFill="1" applyBorder="1" applyAlignment="1">
      <alignment horizontal="center" vertical="center"/>
    </xf>
    <xf numFmtId="0" fontId="27" fillId="3" borderId="13" xfId="0" applyFont="1" applyFill="1" applyBorder="1" applyAlignment="1">
      <alignment horizontal="center" vertical="center"/>
    </xf>
    <xf numFmtId="2" fontId="15" fillId="0" borderId="12" xfId="0" applyNumberFormat="1" applyFont="1" applyBorder="1" applyAlignment="1">
      <alignment horizontal="center" vertical="center"/>
    </xf>
    <xf numFmtId="0" fontId="22" fillId="0" borderId="12" xfId="0" applyFont="1" applyBorder="1" applyAlignment="1" applyProtection="1">
      <alignment horizontal="center" vertical="center" wrapText="1"/>
      <protection locked="0"/>
    </xf>
    <xf numFmtId="0" fontId="15" fillId="0" borderId="12" xfId="0" applyFont="1" applyBorder="1" applyAlignment="1">
      <alignment horizontal="center" vertical="center"/>
    </xf>
    <xf numFmtId="2" fontId="15" fillId="3" borderId="12" xfId="0" applyNumberFormat="1" applyFont="1" applyFill="1" applyBorder="1" applyAlignment="1">
      <alignment horizontal="center" vertical="center"/>
    </xf>
    <xf numFmtId="0" fontId="15" fillId="3" borderId="12" xfId="0" applyFont="1" applyFill="1" applyBorder="1" applyAlignment="1">
      <alignment horizontal="center" vertical="center"/>
    </xf>
    <xf numFmtId="0" fontId="45" fillId="3" borderId="0" xfId="3" applyFont="1" applyFill="1" applyBorder="1" applyAlignment="1" applyProtection="1">
      <alignment vertical="center" wrapText="1"/>
    </xf>
    <xf numFmtId="2" fontId="15" fillId="0" borderId="10" xfId="0" applyNumberFormat="1" applyFont="1" applyBorder="1" applyAlignment="1">
      <alignment horizontal="center" vertical="center"/>
    </xf>
    <xf numFmtId="0" fontId="15" fillId="0" borderId="10" xfId="0" applyFont="1" applyBorder="1" applyAlignment="1">
      <alignment vertical="center" wrapText="1"/>
    </xf>
    <xf numFmtId="0" fontId="47" fillId="0" borderId="0" xfId="0" applyFont="1"/>
    <xf numFmtId="0" fontId="47" fillId="0" borderId="0" xfId="0" applyFont="1" applyAlignment="1">
      <alignment wrapText="1"/>
    </xf>
    <xf numFmtId="0" fontId="15" fillId="0" borderId="10" xfId="0" applyFont="1" applyBorder="1" applyAlignment="1">
      <alignment horizontal="left" vertical="center" wrapText="1"/>
    </xf>
    <xf numFmtId="0" fontId="27" fillId="0" borderId="10" xfId="0" applyFont="1" applyBorder="1" applyAlignment="1">
      <alignment horizontal="left" vertical="center" wrapText="1"/>
    </xf>
    <xf numFmtId="0" fontId="15" fillId="0" borderId="11" xfId="0" applyFont="1" applyBorder="1" applyAlignment="1">
      <alignment horizontal="left" vertical="center" wrapText="1"/>
    </xf>
    <xf numFmtId="0" fontId="26" fillId="0" borderId="0" xfId="1" applyFont="1" applyFill="1" applyBorder="1" applyAlignment="1" applyProtection="1">
      <alignment horizontal="left" vertical="center"/>
    </xf>
    <xf numFmtId="0" fontId="22" fillId="0" borderId="11" xfId="0" applyFont="1" applyBorder="1" applyAlignment="1">
      <alignment vertical="center" wrapText="1"/>
    </xf>
    <xf numFmtId="0" fontId="22" fillId="0" borderId="10" xfId="0" applyFont="1" applyBorder="1" applyAlignment="1">
      <alignment vertical="center" wrapText="1"/>
    </xf>
    <xf numFmtId="0" fontId="27" fillId="0" borderId="10" xfId="0" applyFont="1" applyBorder="1" applyAlignment="1">
      <alignment vertical="center" wrapText="1"/>
    </xf>
    <xf numFmtId="0" fontId="20" fillId="9" borderId="0" xfId="0" applyFont="1" applyFill="1" applyAlignment="1">
      <alignment horizontal="center" vertical="center"/>
    </xf>
    <xf numFmtId="0" fontId="20" fillId="9" borderId="0" xfId="0" applyFont="1" applyFill="1" applyAlignment="1">
      <alignment vertical="center" wrapText="1"/>
    </xf>
    <xf numFmtId="0" fontId="20" fillId="9" borderId="0" xfId="0" applyFont="1" applyFill="1" applyAlignment="1">
      <alignment horizontal="center" vertic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40" fillId="0" borderId="0" xfId="0" applyFont="1" applyAlignment="1">
      <alignment horizontal="center" vertical="center"/>
    </xf>
    <xf numFmtId="0" fontId="49" fillId="10" borderId="0" xfId="2" applyFont="1" applyFill="1" applyBorder="1" applyAlignment="1" applyProtection="1">
      <alignment horizontal="center" vertical="center"/>
    </xf>
    <xf numFmtId="0" fontId="50" fillId="10" borderId="0" xfId="2" applyFont="1" applyFill="1" applyBorder="1" applyAlignment="1" applyProtection="1">
      <alignment vertical="center" wrapText="1"/>
    </xf>
    <xf numFmtId="0" fontId="49" fillId="10" borderId="0" xfId="2" applyFont="1" applyFill="1" applyBorder="1" applyAlignment="1" applyProtection="1">
      <alignment vertical="center" wrapText="1"/>
    </xf>
    <xf numFmtId="9" fontId="49" fillId="10" borderId="0" xfId="6" applyFont="1" applyFill="1" applyBorder="1" applyAlignment="1" applyProtection="1">
      <alignment horizontal="center" vertical="center" wrapText="1"/>
    </xf>
    <xf numFmtId="10" fontId="49" fillId="10" borderId="0" xfId="2" applyNumberFormat="1" applyFont="1" applyFill="1" applyBorder="1" applyAlignment="1" applyProtection="1">
      <alignment horizontal="center" vertical="center" wrapText="1"/>
    </xf>
    <xf numFmtId="49" fontId="51" fillId="4" borderId="0" xfId="6" applyNumberFormat="1" applyFont="1" applyFill="1" applyBorder="1" applyAlignment="1" applyProtection="1">
      <alignment horizontal="center" vertical="center" wrapText="1"/>
    </xf>
    <xf numFmtId="0" fontId="1" fillId="0" borderId="0" xfId="0" applyFont="1" applyAlignment="1">
      <alignment vertical="center"/>
    </xf>
    <xf numFmtId="0" fontId="27" fillId="0" borderId="11" xfId="0" applyFont="1" applyBorder="1" applyAlignment="1">
      <alignment vertical="center" wrapText="1"/>
    </xf>
    <xf numFmtId="0" fontId="52" fillId="9" borderId="0" xfId="0" applyFont="1" applyFill="1" applyAlignment="1">
      <alignment vertical="center" wrapText="1"/>
    </xf>
    <xf numFmtId="9" fontId="40" fillId="0" borderId="0" xfId="6" applyFont="1" applyBorder="1"/>
    <xf numFmtId="0" fontId="20" fillId="9" borderId="0" xfId="0" applyFont="1" applyFill="1" applyAlignment="1">
      <alignment vertical="center"/>
    </xf>
    <xf numFmtId="0" fontId="54" fillId="9" borderId="0" xfId="0" applyFont="1" applyFill="1" applyAlignment="1">
      <alignment vertical="center"/>
    </xf>
    <xf numFmtId="0" fontId="40" fillId="0" borderId="0" xfId="0" applyFont="1" applyAlignment="1">
      <alignment vertical="center"/>
    </xf>
    <xf numFmtId="0" fontId="50" fillId="10" borderId="0" xfId="0" applyFont="1" applyFill="1" applyAlignment="1">
      <alignment vertical="center"/>
    </xf>
    <xf numFmtId="0" fontId="24" fillId="0" borderId="0" xfId="0" applyFont="1" applyAlignment="1">
      <alignment vertical="center"/>
    </xf>
    <xf numFmtId="0" fontId="15" fillId="0" borderId="12" xfId="0" applyFont="1" applyBorder="1" applyAlignment="1">
      <alignment vertical="center" wrapText="1"/>
    </xf>
    <xf numFmtId="0" fontId="15" fillId="3" borderId="10" xfId="0" applyFont="1" applyFill="1" applyBorder="1" applyAlignment="1">
      <alignment vertical="center" wrapText="1"/>
    </xf>
    <xf numFmtId="0" fontId="27" fillId="0" borderId="0" xfId="0" applyFont="1" applyAlignment="1">
      <alignment vertical="center" wrapText="1"/>
    </xf>
    <xf numFmtId="0" fontId="15" fillId="3" borderId="12" xfId="0" applyFont="1" applyFill="1" applyBorder="1" applyAlignment="1">
      <alignment vertical="center" wrapText="1"/>
    </xf>
    <xf numFmtId="0" fontId="27" fillId="0" borderId="12" xfId="0" applyFont="1" applyBorder="1" applyAlignment="1">
      <alignment vertical="center" wrapText="1"/>
    </xf>
    <xf numFmtId="0" fontId="27" fillId="0" borderId="11" xfId="0" applyFont="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xf numFmtId="0" fontId="27" fillId="3" borderId="10"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0" borderId="13" xfId="0" applyFont="1" applyBorder="1" applyAlignment="1">
      <alignment horizontal="left" vertical="center" wrapText="1"/>
    </xf>
    <xf numFmtId="0" fontId="15" fillId="0" borderId="13" xfId="0" applyFont="1" applyBorder="1" applyAlignment="1">
      <alignment horizontal="left" vertical="center" wrapText="1"/>
    </xf>
    <xf numFmtId="0" fontId="55" fillId="0" borderId="10" xfId="0" applyFont="1" applyBorder="1" applyAlignment="1">
      <alignment vertical="center" wrapText="1"/>
    </xf>
    <xf numFmtId="0" fontId="55" fillId="0" borderId="13" xfId="0" applyFont="1" applyBorder="1" applyAlignment="1">
      <alignment vertical="center" wrapText="1"/>
    </xf>
    <xf numFmtId="0" fontId="55" fillId="0" borderId="11" xfId="0" applyFont="1" applyBorder="1" applyAlignment="1">
      <alignment vertical="center" wrapText="1"/>
    </xf>
    <xf numFmtId="0" fontId="15" fillId="0" borderId="13" xfId="0" applyFont="1" applyBorder="1" applyAlignment="1">
      <alignment vertical="center" wrapText="1"/>
    </xf>
    <xf numFmtId="9" fontId="49" fillId="10" borderId="0" xfId="6" applyFont="1" applyFill="1" applyBorder="1" applyAlignment="1" applyProtection="1">
      <alignment horizontal="center" wrapText="1"/>
    </xf>
    <xf numFmtId="0" fontId="49" fillId="10" borderId="0" xfId="2" applyFont="1" applyFill="1" applyBorder="1" applyAlignment="1" applyProtection="1">
      <alignment wrapText="1"/>
    </xf>
    <xf numFmtId="0" fontId="1" fillId="0" borderId="0" xfId="0" applyFont="1" applyAlignment="1">
      <alignment wrapText="1"/>
    </xf>
    <xf numFmtId="0" fontId="56" fillId="4" borderId="3" xfId="6" applyNumberFormat="1" applyFont="1" applyFill="1" applyBorder="1" applyAlignment="1" applyProtection="1">
      <alignment horizontal="center" wrapText="1"/>
    </xf>
    <xf numFmtId="0" fontId="1" fillId="0" borderId="0" xfId="0" applyFont="1"/>
    <xf numFmtId="0" fontId="20" fillId="9" borderId="0" xfId="0" applyFont="1" applyFill="1" applyAlignment="1">
      <alignment wrapText="1"/>
    </xf>
    <xf numFmtId="0" fontId="20" fillId="0" borderId="0" xfId="0" applyFont="1" applyAlignment="1">
      <alignment wrapText="1"/>
    </xf>
    <xf numFmtId="0" fontId="20" fillId="0" borderId="1" xfId="0" applyFont="1" applyBorder="1" applyAlignment="1">
      <alignment wrapText="1"/>
    </xf>
    <xf numFmtId="0" fontId="57" fillId="0" borderId="0" xfId="0" applyFont="1"/>
    <xf numFmtId="0" fontId="50" fillId="10" borderId="0" xfId="2" applyFont="1" applyFill="1" applyBorder="1" applyAlignment="1" applyProtection="1">
      <alignment wrapText="1"/>
    </xf>
    <xf numFmtId="0" fontId="24" fillId="0" borderId="0" xfId="0" applyFont="1" applyAlignment="1">
      <alignment wrapText="1"/>
    </xf>
    <xf numFmtId="0" fontId="51" fillId="4" borderId="3" xfId="6" applyNumberFormat="1" applyFont="1" applyFill="1" applyBorder="1" applyAlignment="1" applyProtection="1">
      <alignment horizontal="center" wrapText="1"/>
    </xf>
    <xf numFmtId="10" fontId="0" fillId="0" borderId="0" xfId="0" applyNumberFormat="1"/>
    <xf numFmtId="0" fontId="57" fillId="0" borderId="0" xfId="0" applyFont="1" applyAlignment="1">
      <alignment wrapText="1"/>
    </xf>
    <xf numFmtId="0" fontId="57" fillId="0" borderId="1" xfId="0" applyFont="1" applyBorder="1" applyAlignment="1">
      <alignment wrapText="1"/>
    </xf>
    <xf numFmtId="0" fontId="44" fillId="0" borderId="0" xfId="0" applyFont="1" applyAlignment="1">
      <alignment wrapText="1"/>
    </xf>
    <xf numFmtId="0" fontId="44" fillId="0" borderId="0" xfId="0" applyFont="1"/>
    <xf numFmtId="0" fontId="51" fillId="10" borderId="0" xfId="2" applyFont="1" applyFill="1" applyBorder="1" applyAlignment="1" applyProtection="1">
      <alignment horizontal="center" vertical="center"/>
    </xf>
    <xf numFmtId="0" fontId="51" fillId="10" borderId="0" xfId="2" applyFont="1" applyFill="1" applyBorder="1" applyAlignment="1" applyProtection="1">
      <alignment vertical="center" wrapText="1"/>
    </xf>
    <xf numFmtId="9" fontId="51" fillId="10" borderId="0" xfId="6" applyFont="1" applyFill="1" applyBorder="1" applyAlignment="1" applyProtection="1">
      <alignment horizontal="center" wrapText="1"/>
    </xf>
    <xf numFmtId="0" fontId="51" fillId="10" borderId="0" xfId="2" applyFont="1" applyFill="1" applyBorder="1" applyAlignment="1" applyProtection="1">
      <alignment wrapText="1"/>
    </xf>
    <xf numFmtId="0" fontId="40" fillId="0" borderId="0" xfId="0" applyFont="1" applyAlignment="1">
      <alignment wrapText="1"/>
    </xf>
    <xf numFmtId="0" fontId="40" fillId="0" borderId="1" xfId="0" applyFont="1" applyBorder="1" applyAlignment="1">
      <alignment wrapText="1"/>
    </xf>
    <xf numFmtId="0" fontId="49" fillId="10" borderId="0" xfId="2" applyFont="1" applyFill="1" applyBorder="1" applyAlignment="1" applyProtection="1">
      <alignment horizontal="center"/>
    </xf>
    <xf numFmtId="0" fontId="49" fillId="0" borderId="0" xfId="0" applyFont="1" applyAlignment="1">
      <alignment wrapText="1"/>
    </xf>
    <xf numFmtId="0" fontId="49" fillId="0" borderId="3" xfId="6" applyNumberFormat="1" applyFont="1" applyFill="1" applyBorder="1" applyAlignment="1" applyProtection="1">
      <alignment horizontal="center" wrapText="1"/>
    </xf>
    <xf numFmtId="0" fontId="58" fillId="0" borderId="0" xfId="0" applyFont="1"/>
    <xf numFmtId="0" fontId="52" fillId="9" borderId="0" xfId="0" applyFont="1" applyFill="1" applyAlignment="1">
      <alignment horizontal="center"/>
    </xf>
    <xf numFmtId="0" fontId="52" fillId="9" borderId="0" xfId="0" applyFont="1" applyFill="1" applyAlignment="1">
      <alignment wrapText="1"/>
    </xf>
    <xf numFmtId="0" fontId="52" fillId="0" borderId="0" xfId="0" applyFont="1" applyAlignment="1">
      <alignment wrapText="1"/>
    </xf>
    <xf numFmtId="0" fontId="52" fillId="0" borderId="1" xfId="0" applyFont="1" applyBorder="1" applyAlignment="1">
      <alignment wrapText="1"/>
    </xf>
    <xf numFmtId="0" fontId="59" fillId="0" borderId="0" xfId="0" applyFont="1"/>
    <xf numFmtId="0" fontId="51" fillId="4" borderId="0" xfId="6" applyNumberFormat="1" applyFont="1" applyFill="1" applyBorder="1" applyAlignment="1" applyProtection="1">
      <alignment horizontal="center" wrapText="1"/>
    </xf>
    <xf numFmtId="0" fontId="21" fillId="0" borderId="0" xfId="0" applyFont="1" applyAlignment="1">
      <alignment vertical="center"/>
    </xf>
    <xf numFmtId="0" fontId="46" fillId="0" borderId="0" xfId="0" applyFont="1" applyAlignment="1">
      <alignment horizontal="center" vertical="center"/>
    </xf>
    <xf numFmtId="0" fontId="25" fillId="9" borderId="4" xfId="0" applyFont="1" applyFill="1" applyBorder="1" applyAlignment="1">
      <alignment horizontal="left"/>
    </xf>
    <xf numFmtId="0" fontId="25" fillId="9" borderId="0" xfId="0" applyFont="1" applyFill="1" applyAlignment="1">
      <alignment horizontal="left"/>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0" xfId="0" applyFont="1" applyBorder="1" applyAlignment="1">
      <alignment horizontal="left" vertical="center"/>
    </xf>
    <xf numFmtId="0" fontId="27" fillId="0" borderId="10" xfId="0" applyFont="1" applyBorder="1" applyAlignment="1">
      <alignment horizontal="left" vertical="center" wrapText="1"/>
    </xf>
    <xf numFmtId="0" fontId="31" fillId="10" borderId="0" xfId="0" applyFont="1" applyFill="1" applyAlignment="1">
      <alignment horizontal="left" vertical="center" wrapText="1"/>
    </xf>
    <xf numFmtId="0" fontId="31" fillId="10" borderId="0" xfId="0" applyFont="1" applyFill="1" applyAlignment="1">
      <alignment horizontal="left" vertical="center"/>
    </xf>
    <xf numFmtId="0" fontId="15" fillId="0" borderId="8" xfId="0" applyFont="1" applyBorder="1" applyAlignment="1">
      <alignment horizontal="left" vertical="center" wrapText="1"/>
    </xf>
    <xf numFmtId="0" fontId="15" fillId="0" borderId="8" xfId="0" applyFont="1" applyBorder="1" applyAlignment="1">
      <alignment horizontal="left" vertical="center"/>
    </xf>
    <xf numFmtId="0" fontId="15" fillId="0" borderId="11" xfId="0" applyFont="1" applyBorder="1" applyAlignment="1">
      <alignment horizontal="left" vertical="center" wrapText="1"/>
    </xf>
    <xf numFmtId="0" fontId="28" fillId="0" borderId="0" xfId="0" applyFont="1" applyAlignment="1">
      <alignment horizontal="left" vertical="center" wrapText="1"/>
    </xf>
    <xf numFmtId="0" fontId="26" fillId="0" borderId="0" xfId="0" applyFont="1" applyAlignment="1">
      <alignment horizontal="left" vertical="center" wrapText="1"/>
    </xf>
    <xf numFmtId="0" fontId="26" fillId="0" borderId="0" xfId="1" applyFont="1" applyFill="1" applyBorder="1" applyAlignment="1" applyProtection="1">
      <alignment horizontal="left" vertical="center" wrapText="1"/>
    </xf>
    <xf numFmtId="0" fontId="21" fillId="2" borderId="0" xfId="1" applyFont="1" applyBorder="1" applyAlignment="1" applyProtection="1">
      <alignment horizontal="center" vertical="center" wrapText="1"/>
    </xf>
    <xf numFmtId="0" fontId="18" fillId="7" borderId="4" xfId="5" applyFont="1" applyBorder="1" applyAlignment="1" applyProtection="1">
      <alignment horizontal="center" wrapText="1"/>
    </xf>
    <xf numFmtId="0" fontId="18" fillId="7" borderId="0" xfId="5" applyFont="1" applyBorder="1" applyAlignment="1" applyProtection="1">
      <alignment horizontal="center" wrapText="1"/>
    </xf>
    <xf numFmtId="0" fontId="50" fillId="10" borderId="0" xfId="2" applyFont="1" applyFill="1" applyBorder="1" applyAlignment="1" applyProtection="1">
      <alignment horizontal="left" vertical="center" wrapText="1"/>
    </xf>
    <xf numFmtId="0" fontId="23" fillId="3" borderId="2" xfId="3" applyFont="1" applyFill="1" applyBorder="1" applyAlignment="1" applyProtection="1">
      <alignment horizontal="center" vertical="center" wrapText="1"/>
    </xf>
    <xf numFmtId="0" fontId="23" fillId="3" borderId="3" xfId="3" applyFont="1" applyFill="1" applyBorder="1" applyAlignment="1" applyProtection="1">
      <alignment horizontal="center" vertical="center" wrapText="1"/>
    </xf>
    <xf numFmtId="0" fontId="17" fillId="7" borderId="4" xfId="5" applyFont="1" applyBorder="1" applyAlignment="1" applyProtection="1">
      <alignment horizontal="center" vertical="center" wrapText="1"/>
    </xf>
    <xf numFmtId="0" fontId="17" fillId="7" borderId="0" xfId="5" applyFont="1" applyBorder="1" applyAlignment="1" applyProtection="1">
      <alignment horizontal="center" vertical="center" wrapText="1"/>
    </xf>
    <xf numFmtId="0" fontId="42" fillId="0" borderId="1" xfId="3" applyFont="1" applyFill="1" applyBorder="1" applyAlignment="1" applyProtection="1">
      <alignment horizontal="center" vertical="center" wrapText="1"/>
    </xf>
    <xf numFmtId="0" fontId="11" fillId="7" borderId="4" xfId="5" applyFont="1" applyBorder="1" applyAlignment="1" applyProtection="1">
      <alignment horizontal="center" vertical="center" wrapText="1"/>
    </xf>
    <xf numFmtId="0" fontId="11" fillId="7" borderId="0" xfId="5" applyFont="1" applyBorder="1" applyAlignment="1" applyProtection="1">
      <alignment horizontal="center" vertical="center" wrapText="1"/>
    </xf>
    <xf numFmtId="0" fontId="43" fillId="0" borderId="1" xfId="0" applyFont="1" applyBorder="1" applyAlignment="1">
      <alignment horizontal="center" wrapText="1"/>
    </xf>
    <xf numFmtId="0" fontId="43" fillId="0" borderId="5" xfId="0" applyFont="1" applyBorder="1" applyAlignment="1">
      <alignment horizontal="center" wrapText="1"/>
    </xf>
    <xf numFmtId="0" fontId="43" fillId="0" borderId="6" xfId="0" applyFont="1" applyBorder="1" applyAlignment="1">
      <alignment horizontal="center" wrapText="1"/>
    </xf>
    <xf numFmtId="0" fontId="42" fillId="0" borderId="2" xfId="3" applyFont="1" applyFill="1" applyBorder="1" applyAlignment="1" applyProtection="1">
      <alignment horizontal="center" vertical="top" wrapText="1"/>
    </xf>
    <xf numFmtId="0" fontId="42" fillId="0" borderId="3" xfId="3" applyFont="1" applyFill="1" applyBorder="1" applyAlignment="1" applyProtection="1">
      <alignment horizontal="center" vertical="top" wrapText="1"/>
    </xf>
    <xf numFmtId="0" fontId="43" fillId="0" borderId="1" xfId="3" applyFont="1" applyFill="1" applyBorder="1" applyAlignment="1" applyProtection="1">
      <alignment horizontal="center" vertical="top" wrapText="1"/>
    </xf>
    <xf numFmtId="0" fontId="9" fillId="7" borderId="4" xfId="5" applyFont="1" applyBorder="1" applyAlignment="1" applyProtection="1">
      <alignment horizontal="center" wrapText="1"/>
    </xf>
    <xf numFmtId="0" fontId="9" fillId="7" borderId="0" xfId="5" applyFont="1" applyBorder="1" applyAlignment="1" applyProtection="1">
      <alignment horizontal="center" wrapText="1"/>
    </xf>
    <xf numFmtId="0" fontId="14" fillId="0" borderId="0" xfId="4" applyFont="1" applyFill="1" applyBorder="1" applyAlignment="1" applyProtection="1"/>
    <xf numFmtId="0" fontId="15" fillId="0" borderId="0" xfId="0" applyFont="1" applyFill="1"/>
    <xf numFmtId="0" fontId="16" fillId="0" borderId="0" xfId="1" applyFont="1" applyFill="1" applyBorder="1" applyAlignment="1" applyProtection="1">
      <alignment horizontal="center" wrapText="1"/>
    </xf>
    <xf numFmtId="0" fontId="38" fillId="0" borderId="0" xfId="1" applyFont="1" applyFill="1" applyBorder="1" applyAlignment="1" applyProtection="1">
      <alignment horizontal="left" vertical="center"/>
    </xf>
  </cellXfs>
  <cellStyles count="7">
    <cellStyle name="20% - Accent6" xfId="3" builtinId="50"/>
    <cellStyle name="Accent1" xfId="4" builtinId="29"/>
    <cellStyle name="Accent5" xfId="5" builtinId="45"/>
    <cellStyle name="Accent6" xfId="1" builtinId="49"/>
    <cellStyle name="Neutral" xfId="2" builtinId="28"/>
    <cellStyle name="Normal" xfId="0" builtinId="0"/>
    <cellStyle name="Per cent" xfId="6" builtinId="5"/>
  </cellStyles>
  <dxfs count="51">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s>
  <tableStyles count="0" defaultTableStyle="TableStyleMedium2" defaultPivotStyle="PivotStyleLight16"/>
  <colors>
    <mruColors>
      <color rgb="FFAD2511"/>
      <color rgb="FFF7E9E7"/>
      <color rgb="FFEDB0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0" i="0" u="none" strike="noStrike" kern="1200" spc="0" baseline="0">
                <a:solidFill>
                  <a:schemeClr val="tx1">
                    <a:lumMod val="65000"/>
                    <a:lumOff val="35000"/>
                  </a:schemeClr>
                </a:solidFill>
                <a:latin typeface="+mn-lt"/>
                <a:ea typeface="+mn-ea"/>
                <a:cs typeface="+mn-cs"/>
              </a:defRPr>
            </a:pPr>
            <a:r>
              <a:rPr lang="en-US" sz="3600"/>
              <a:t> Scores by Area</a:t>
            </a:r>
          </a:p>
        </c:rich>
      </c:tx>
      <c:layout>
        <c:manualLayout>
          <c:xMode val="edge"/>
          <c:yMode val="edge"/>
          <c:x val="0.46295536783810082"/>
          <c:y val="2.234069382167073E-2"/>
        </c:manualLayout>
      </c:layout>
      <c:overlay val="0"/>
      <c:spPr>
        <a:noFill/>
        <a:ln>
          <a:noFill/>
        </a:ln>
        <a:effectLst/>
      </c:spPr>
      <c:txPr>
        <a:bodyPr rot="0" spcFirstLastPara="1" vertOverflow="ellipsis" vert="horz" wrap="square" anchor="ctr" anchorCtr="1"/>
        <a:lstStyle/>
        <a:p>
          <a:pPr>
            <a:defRPr sz="3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val>
            <c:numRef>
              <c:f>'Tab 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'Survey Questions'!#REF!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 3'!#REF!</c15:sqref>
                        </c15:formulaRef>
                      </c:ext>
                    </c:extLst>
                  </c:multiLvlStrRef>
                </c15:cat>
              </c15:filteredCategoryTitle>
            </c:ext>
            <c:ext xmlns:c16="http://schemas.microsoft.com/office/drawing/2014/chart" uri="{C3380CC4-5D6E-409C-BE32-E72D297353CC}">
              <c16:uniqueId val="{00000000-ED08-41FA-9E3D-8D97F1245456}"/>
            </c:ext>
          </c:extLst>
        </c:ser>
        <c:dLbls>
          <c:showLegendKey val="0"/>
          <c:showVal val="0"/>
          <c:showCatName val="0"/>
          <c:showSerName val="0"/>
          <c:showPercent val="0"/>
          <c:showBubbleSize val="0"/>
        </c:dLbls>
        <c:gapWidth val="182"/>
        <c:axId val="788361984"/>
        <c:axId val="788364160"/>
      </c:barChart>
      <c:catAx>
        <c:axId val="788361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88364160"/>
        <c:crosses val="autoZero"/>
        <c:auto val="1"/>
        <c:lblAlgn val="ctr"/>
        <c:lblOffset val="100"/>
        <c:noMultiLvlLbl val="0"/>
      </c:catAx>
      <c:valAx>
        <c:axId val="78836416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6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Book" panose="02000503020000020003" pitchFamily="2" charset="0"/>
                <a:ea typeface="+mn-ea"/>
                <a:cs typeface="+mn-cs"/>
              </a:defRPr>
            </a:pPr>
            <a:r>
              <a:rPr lang="en-US">
                <a:latin typeface="Avenir Book" panose="02000503020000020003" pitchFamily="2" charset="0"/>
              </a:rPr>
              <a:t>Security Strategy Domain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Book" panose="02000503020000020003" pitchFamily="2" charset="0"/>
              <a:ea typeface="+mn-ea"/>
              <a:cs typeface="+mn-cs"/>
            </a:defRPr>
          </a:pPr>
          <a:endParaRPr lang="en-US"/>
        </a:p>
      </c:txPr>
    </c:title>
    <c:autoTitleDeleted val="0"/>
    <c:plotArea>
      <c:layout/>
      <c:barChart>
        <c:barDir val="bar"/>
        <c:grouping val="clustered"/>
        <c:varyColors val="0"/>
        <c:ser>
          <c:idx val="1"/>
          <c:order val="0"/>
          <c:tx>
            <c:v>Stand-alone Domains</c:v>
          </c:tx>
          <c:spPr>
            <a:solidFill>
              <a:schemeClr val="accent2"/>
            </a:solidFill>
            <a:ln>
              <a:noFill/>
            </a:ln>
            <a:effectLst/>
          </c:spPr>
          <c:invertIfNegative val="0"/>
          <c:cat>
            <c:strRef>
              <c:extLst>
                <c:ext xmlns:c15="http://schemas.microsoft.com/office/drawing/2012/chart" uri="{02D57815-91ED-43cb-92C2-25804820EDAC}">
                  <c15:fullRef>
                    <c15:sqref>'Scores and Priority Strategies'!$B$4:$B$16</c15:sqref>
                  </c15:fullRef>
                </c:ext>
              </c:extLst>
              <c:f>('Scores and Priority Strategies'!$B$4:$B$10,'Scores and Priority Strategies'!$B$12:$B$16)</c:f>
              <c:strCache>
                <c:ptCount val="12"/>
                <c:pt idx="0">
                  <c:v>1 Perception</c:v>
                </c:pt>
                <c:pt idx="1">
                  <c:v>2 Allies</c:v>
                </c:pt>
                <c:pt idx="2">
                  <c:v>3 Documentation</c:v>
                </c:pt>
                <c:pt idx="3">
                  <c:v>4 Internal Structures</c:v>
                </c:pt>
                <c:pt idx="4">
                  <c:v>5 Data</c:v>
                </c:pt>
                <c:pt idx="5">
                  <c:v>6 Physical protections</c:v>
                </c:pt>
                <c:pt idx="6">
                  <c:v>7 Outreach</c:v>
                </c:pt>
                <c:pt idx="7">
                  <c:v>A Security emergencies</c:v>
                </c:pt>
                <c:pt idx="8">
                  <c:v>B Digital security</c:v>
                </c:pt>
                <c:pt idx="9">
                  <c:v>C COVID-19 and other large scale health emergencies</c:v>
                </c:pt>
                <c:pt idx="10">
                  <c:v>D Mental health</c:v>
                </c:pt>
                <c:pt idx="11">
                  <c:v>E Protocols</c:v>
                </c:pt>
              </c:strCache>
            </c:strRef>
          </c:cat>
          <c:val>
            <c:numRef>
              <c:extLst>
                <c:ext xmlns:c15="http://schemas.microsoft.com/office/drawing/2012/chart" uri="{02D57815-91ED-43cb-92C2-25804820EDAC}">
                  <c15:fullRef>
                    <c15:sqref>'Scores and Priority Strategies'!$D$4:$D$16</c15:sqref>
                  </c15:fullRef>
                </c:ext>
              </c:extLst>
              <c:f>('Scores and Priority Strategies'!$D$4:$D$10,'Scores and Priority Strategies'!$D$12:$D$16)</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B-2C52-4CD2-983C-15481C94757C}"/>
            </c:ext>
          </c:extLst>
        </c:ser>
        <c:ser>
          <c:idx val="2"/>
          <c:order val="1"/>
          <c:tx>
            <c:v>Crosscutting Domains</c:v>
          </c:tx>
          <c:spPr>
            <a:solidFill>
              <a:schemeClr val="accent3"/>
            </a:solidFill>
            <a:ln>
              <a:noFill/>
            </a:ln>
            <a:effectLst/>
          </c:spPr>
          <c:invertIfNegative val="0"/>
          <c:cat>
            <c:strRef>
              <c:extLst>
                <c:ext xmlns:c15="http://schemas.microsoft.com/office/drawing/2012/chart" uri="{02D57815-91ED-43cb-92C2-25804820EDAC}">
                  <c15:fullRef>
                    <c15:sqref>'Scores and Priority Strategies'!$B$4:$B$16</c15:sqref>
                  </c15:fullRef>
                </c:ext>
              </c:extLst>
              <c:f>('Scores and Priority Strategies'!$B$4:$B$10,'Scores and Priority Strategies'!$B$12:$B$16)</c:f>
              <c:strCache>
                <c:ptCount val="12"/>
                <c:pt idx="0">
                  <c:v>1 Perception</c:v>
                </c:pt>
                <c:pt idx="1">
                  <c:v>2 Allies</c:v>
                </c:pt>
                <c:pt idx="2">
                  <c:v>3 Documentation</c:v>
                </c:pt>
                <c:pt idx="3">
                  <c:v>4 Internal Structures</c:v>
                </c:pt>
                <c:pt idx="4">
                  <c:v>5 Data</c:v>
                </c:pt>
                <c:pt idx="5">
                  <c:v>6 Physical protections</c:v>
                </c:pt>
                <c:pt idx="6">
                  <c:v>7 Outreach</c:v>
                </c:pt>
                <c:pt idx="7">
                  <c:v>A Security emergencies</c:v>
                </c:pt>
                <c:pt idx="8">
                  <c:v>B Digital security</c:v>
                </c:pt>
                <c:pt idx="9">
                  <c:v>C COVID-19 and other large scale health emergencies</c:v>
                </c:pt>
                <c:pt idx="10">
                  <c:v>D Mental health</c:v>
                </c:pt>
                <c:pt idx="11">
                  <c:v>E Protocols</c:v>
                </c:pt>
              </c:strCache>
            </c:strRef>
          </c:cat>
          <c:val>
            <c:numRef>
              <c:extLst>
                <c:ext xmlns:c15="http://schemas.microsoft.com/office/drawing/2012/chart" uri="{02D57815-91ED-43cb-92C2-25804820EDAC}">
                  <c15:fullRef>
                    <c15:sqref>'Scores and Priority Strategies'!$E$4:$E$16</c15:sqref>
                  </c15:fullRef>
                </c:ext>
              </c:extLst>
              <c:f>('Scores and Priority Strategies'!$E$4:$E$10,'Scores and Priority Strategies'!$E$12:$E$16)</c:f>
              <c:numCache>
                <c:formatCode>0%</c:formatCode>
                <c:ptCount val="12"/>
                <c:pt idx="7">
                  <c:v>0</c:v>
                </c:pt>
                <c:pt idx="8">
                  <c:v>0</c:v>
                </c:pt>
                <c:pt idx="9">
                  <c:v>0</c:v>
                </c:pt>
                <c:pt idx="10">
                  <c:v>0</c:v>
                </c:pt>
                <c:pt idx="11">
                  <c:v>0</c:v>
                </c:pt>
              </c:numCache>
            </c:numRef>
          </c:val>
          <c:extLst>
            <c:ext xmlns:c16="http://schemas.microsoft.com/office/drawing/2014/chart" uri="{C3380CC4-5D6E-409C-BE32-E72D297353CC}">
              <c16:uniqueId val="{0000000C-2C52-4CD2-983C-15481C94757C}"/>
            </c:ext>
          </c:extLst>
        </c:ser>
        <c:dLbls>
          <c:showLegendKey val="0"/>
          <c:showVal val="0"/>
          <c:showCatName val="0"/>
          <c:showSerName val="0"/>
          <c:showPercent val="0"/>
          <c:showBubbleSize val="0"/>
        </c:dLbls>
        <c:gapWidth val="150"/>
        <c:axId val="244968415"/>
        <c:axId val="244967167"/>
      </c:barChart>
      <c:catAx>
        <c:axId val="244968415"/>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crossAx val="244967167"/>
        <c:crosses val="autoZero"/>
        <c:auto val="1"/>
        <c:lblAlgn val="ctr"/>
        <c:lblOffset val="100"/>
        <c:noMultiLvlLbl val="0"/>
      </c:catAx>
      <c:valAx>
        <c:axId val="24496716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crossAx val="2449684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0</xdr:row>
      <xdr:rowOff>338667</xdr:rowOff>
    </xdr:from>
    <xdr:to>
      <xdr:col>10</xdr:col>
      <xdr:colOff>431955</xdr:colOff>
      <xdr:row>0</xdr:row>
      <xdr:rowOff>1284111</xdr:rowOff>
    </xdr:to>
    <xdr:pic>
      <xdr:nvPicPr>
        <xdr:cNvPr id="5" name="Picture 4">
          <a:extLst>
            <a:ext uri="{FF2B5EF4-FFF2-40B4-BE49-F238E27FC236}">
              <a16:creationId xmlns:a16="http://schemas.microsoft.com/office/drawing/2014/main" id="{FFEF939B-08D7-E2EC-E9BC-C346C64C1FCD}"/>
            </a:ext>
          </a:extLst>
        </xdr:cNvPr>
        <xdr:cNvPicPr>
          <a:picLocks noChangeAspect="1"/>
        </xdr:cNvPicPr>
      </xdr:nvPicPr>
      <xdr:blipFill>
        <a:blip xmlns:r="http://schemas.openxmlformats.org/officeDocument/2006/relationships" r:embed="rId1"/>
        <a:stretch>
          <a:fillRect/>
        </a:stretch>
      </xdr:blipFill>
      <xdr:spPr>
        <a:xfrm>
          <a:off x="7831666" y="338667"/>
          <a:ext cx="2153511" cy="945444"/>
        </a:xfrm>
        <a:prstGeom prst="rect">
          <a:avLst/>
        </a:prstGeom>
      </xdr:spPr>
    </xdr:pic>
    <xdr:clientData/>
  </xdr:twoCellAnchor>
  <xdr:twoCellAnchor editAs="oneCell">
    <xdr:from>
      <xdr:col>12</xdr:col>
      <xdr:colOff>3414890</xdr:colOff>
      <xdr:row>0</xdr:row>
      <xdr:rowOff>126999</xdr:rowOff>
    </xdr:from>
    <xdr:to>
      <xdr:col>12</xdr:col>
      <xdr:colOff>6702778</xdr:colOff>
      <xdr:row>0</xdr:row>
      <xdr:rowOff>1554550</xdr:rowOff>
    </xdr:to>
    <xdr:pic>
      <xdr:nvPicPr>
        <xdr:cNvPr id="7" name="Picture 6">
          <a:extLst>
            <a:ext uri="{FF2B5EF4-FFF2-40B4-BE49-F238E27FC236}">
              <a16:creationId xmlns:a16="http://schemas.microsoft.com/office/drawing/2014/main" id="{E258944F-E611-399C-2483-91C28A719A6E}"/>
            </a:ext>
          </a:extLst>
        </xdr:cNvPr>
        <xdr:cNvPicPr>
          <a:picLocks noChangeAspect="1"/>
        </xdr:cNvPicPr>
      </xdr:nvPicPr>
      <xdr:blipFill>
        <a:blip xmlns:r="http://schemas.openxmlformats.org/officeDocument/2006/relationships" r:embed="rId2"/>
        <a:stretch>
          <a:fillRect/>
        </a:stretch>
      </xdr:blipFill>
      <xdr:spPr>
        <a:xfrm>
          <a:off x="14322779" y="126999"/>
          <a:ext cx="3287888" cy="1427551"/>
        </a:xfrm>
        <a:prstGeom prst="rect">
          <a:avLst/>
        </a:prstGeom>
      </xdr:spPr>
    </xdr:pic>
    <xdr:clientData/>
  </xdr:twoCellAnchor>
  <xdr:twoCellAnchor editAs="oneCell">
    <xdr:from>
      <xdr:col>0</xdr:col>
      <xdr:colOff>522111</xdr:colOff>
      <xdr:row>0</xdr:row>
      <xdr:rowOff>0</xdr:rowOff>
    </xdr:from>
    <xdr:to>
      <xdr:col>3</xdr:col>
      <xdr:colOff>931333</xdr:colOff>
      <xdr:row>0</xdr:row>
      <xdr:rowOff>1566189</xdr:rowOff>
    </xdr:to>
    <xdr:pic>
      <xdr:nvPicPr>
        <xdr:cNvPr id="2" name="Picture 1">
          <a:extLst>
            <a:ext uri="{FF2B5EF4-FFF2-40B4-BE49-F238E27FC236}">
              <a16:creationId xmlns:a16="http://schemas.microsoft.com/office/drawing/2014/main" id="{11D8E10C-4DE2-63EF-411F-8CD02FCE48D5}"/>
            </a:ext>
          </a:extLst>
        </xdr:cNvPr>
        <xdr:cNvPicPr>
          <a:picLocks noChangeAspect="1"/>
        </xdr:cNvPicPr>
      </xdr:nvPicPr>
      <xdr:blipFill>
        <a:blip xmlns:r="http://schemas.openxmlformats.org/officeDocument/2006/relationships" r:embed="rId3"/>
        <a:stretch>
          <a:fillRect/>
        </a:stretch>
      </xdr:blipFill>
      <xdr:spPr>
        <a:xfrm>
          <a:off x="522111" y="0"/>
          <a:ext cx="3090333" cy="1566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343959</xdr:colOff>
      <xdr:row>1</xdr:row>
      <xdr:rowOff>0</xdr:rowOff>
    </xdr:from>
    <xdr:to>
      <xdr:col>44</xdr:col>
      <xdr:colOff>58209</xdr:colOff>
      <xdr:row>3</xdr:row>
      <xdr:rowOff>0</xdr:rowOff>
    </xdr:to>
    <xdr:graphicFrame macro="">
      <xdr:nvGraphicFramePr>
        <xdr:cNvPr id="2" name="Chart 1">
          <a:extLst>
            <a:ext uri="{FF2B5EF4-FFF2-40B4-BE49-F238E27FC236}">
              <a16:creationId xmlns:a16="http://schemas.microsoft.com/office/drawing/2014/main" id="{BEA6B8BC-ABC1-4699-83EF-4475DCA40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1533170</xdr:colOff>
      <xdr:row>1</xdr:row>
      <xdr:rowOff>606778</xdr:rowOff>
    </xdr:from>
    <xdr:to>
      <xdr:col>7</xdr:col>
      <xdr:colOff>973666</xdr:colOff>
      <xdr:row>16</xdr:row>
      <xdr:rowOff>141111</xdr:rowOff>
    </xdr:to>
    <xdr:graphicFrame macro="">
      <xdr:nvGraphicFramePr>
        <xdr:cNvPr id="2" name="Chart 1">
          <a:extLst>
            <a:ext uri="{FF2B5EF4-FFF2-40B4-BE49-F238E27FC236}">
              <a16:creationId xmlns:a16="http://schemas.microsoft.com/office/drawing/2014/main" id="{54D5946A-D2D0-DBE6-3A2A-4A3DD096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74DCC-DB4E-4F8E-8B81-3FF230A69326}">
  <sheetPr codeName="Sheet2"/>
  <dimension ref="A1:R13"/>
  <sheetViews>
    <sheetView showGridLines="0" tabSelected="1" zoomScale="90" zoomScaleNormal="90" workbookViewId="0">
      <pane ySplit="2" topLeftCell="A3" activePane="bottomLeft" state="frozen"/>
      <selection pane="bottomLeft" activeCell="A4" sqref="A4:M4"/>
    </sheetView>
  </sheetViews>
  <sheetFormatPr baseColWidth="10" defaultColWidth="8.83203125" defaultRowHeight="15" x14ac:dyDescent="0.2"/>
  <cols>
    <col min="1" max="1" width="12" customWidth="1"/>
    <col min="2" max="2" width="12.83203125" customWidth="1"/>
    <col min="3" max="3" width="10.33203125" customWidth="1"/>
    <col min="4" max="4" width="15.1640625" customWidth="1"/>
    <col min="5" max="5" width="16.83203125" bestFit="1" customWidth="1"/>
    <col min="6" max="6" width="12.83203125" customWidth="1"/>
    <col min="7" max="7" width="18.83203125" customWidth="1"/>
    <col min="8" max="8" width="8.6640625" bestFit="1" customWidth="1"/>
    <col min="13" max="13" width="91.33203125" customWidth="1"/>
    <col min="14" max="14" width="8" customWidth="1"/>
    <col min="15" max="16" width="8.6640625" customWidth="1"/>
    <col min="17" max="17" width="8.6640625" hidden="1" customWidth="1"/>
    <col min="18" max="18" width="8.6640625" style="4" customWidth="1"/>
    <col min="19" max="19" width="8.6640625" customWidth="1"/>
  </cols>
  <sheetData>
    <row r="1" spans="1:18" ht="159" customHeight="1" x14ac:dyDescent="0.2"/>
    <row r="2" spans="1:18" s="118" customFormat="1" ht="55" customHeight="1" x14ac:dyDescent="0.2">
      <c r="A2" s="199" t="s">
        <v>380</v>
      </c>
      <c r="B2" s="199"/>
      <c r="C2" s="199"/>
      <c r="D2" s="199"/>
      <c r="E2" s="199"/>
      <c r="F2" s="199"/>
      <c r="G2" s="199"/>
      <c r="H2" s="199"/>
      <c r="I2" s="199"/>
      <c r="J2" s="199"/>
      <c r="K2" s="199"/>
      <c r="L2" s="199"/>
      <c r="M2" s="199"/>
      <c r="R2" s="119"/>
    </row>
    <row r="3" spans="1:18" ht="26" x14ac:dyDescent="0.4">
      <c r="A3" s="200" t="s">
        <v>347</v>
      </c>
      <c r="B3" s="201"/>
      <c r="C3" s="201"/>
      <c r="D3" s="201"/>
      <c r="E3" s="201"/>
      <c r="F3" s="201"/>
      <c r="G3" s="201"/>
      <c r="H3" s="201"/>
      <c r="I3" s="201"/>
      <c r="J3" s="201"/>
      <c r="K3" s="201"/>
      <c r="L3" s="201"/>
      <c r="M3" s="201"/>
    </row>
    <row r="4" spans="1:18" ht="53.5" customHeight="1" x14ac:dyDescent="0.2">
      <c r="A4" s="206" t="s">
        <v>348</v>
      </c>
      <c r="B4" s="206"/>
      <c r="C4" s="206"/>
      <c r="D4" s="206"/>
      <c r="E4" s="206"/>
      <c r="F4" s="206"/>
      <c r="G4" s="206"/>
      <c r="H4" s="206"/>
      <c r="I4" s="206"/>
      <c r="J4" s="206"/>
      <c r="K4" s="206"/>
      <c r="L4" s="206"/>
      <c r="M4" s="207"/>
    </row>
    <row r="5" spans="1:18" ht="32" customHeight="1" x14ac:dyDescent="0.4">
      <c r="A5" s="200" t="s">
        <v>128</v>
      </c>
      <c r="B5" s="201"/>
      <c r="C5" s="201"/>
      <c r="D5" s="201"/>
      <c r="E5" s="201"/>
      <c r="F5" s="201"/>
      <c r="G5" s="201"/>
      <c r="H5" s="201"/>
      <c r="I5" s="201"/>
      <c r="J5" s="201"/>
      <c r="K5" s="201"/>
      <c r="L5" s="201"/>
      <c r="M5" s="201"/>
    </row>
    <row r="6" spans="1:18" ht="84" customHeight="1" x14ac:dyDescent="0.2">
      <c r="A6" s="208" t="s">
        <v>376</v>
      </c>
      <c r="B6" s="208"/>
      <c r="C6" s="208"/>
      <c r="D6" s="208"/>
      <c r="E6" s="208"/>
      <c r="F6" s="208"/>
      <c r="G6" s="208"/>
      <c r="H6" s="208"/>
      <c r="I6" s="208"/>
      <c r="J6" s="208"/>
      <c r="K6" s="208"/>
      <c r="L6" s="208"/>
      <c r="M6" s="209"/>
      <c r="Q6" s="2" t="s">
        <v>240</v>
      </c>
    </row>
    <row r="7" spans="1:18" ht="286.75" customHeight="1" x14ac:dyDescent="0.2">
      <c r="A7" s="202" t="s">
        <v>372</v>
      </c>
      <c r="B7" s="202"/>
      <c r="C7" s="202"/>
      <c r="D7" s="202"/>
      <c r="E7" s="202"/>
      <c r="F7" s="202"/>
      <c r="G7" s="202"/>
      <c r="H7" s="202"/>
      <c r="I7" s="202"/>
      <c r="J7" s="202"/>
      <c r="K7" s="202"/>
      <c r="L7" s="202"/>
      <c r="M7" s="202"/>
      <c r="Q7" s="2"/>
    </row>
    <row r="8" spans="1:18" s="3" customFormat="1" ht="68" customHeight="1" x14ac:dyDescent="0.2">
      <c r="A8" s="205" t="s">
        <v>377</v>
      </c>
      <c r="B8" s="205"/>
      <c r="C8" s="205"/>
      <c r="D8" s="205"/>
      <c r="E8" s="205"/>
      <c r="F8" s="205"/>
      <c r="G8" s="205"/>
      <c r="H8" s="205"/>
      <c r="I8" s="205"/>
      <c r="J8" s="205"/>
      <c r="K8" s="205"/>
      <c r="L8" s="205"/>
      <c r="M8" s="205"/>
      <c r="R8" s="5"/>
    </row>
    <row r="9" spans="1:18" s="3" customFormat="1" ht="357" customHeight="1" x14ac:dyDescent="0.2">
      <c r="A9" s="205" t="s">
        <v>381</v>
      </c>
      <c r="B9" s="205"/>
      <c r="C9" s="205"/>
      <c r="D9" s="205"/>
      <c r="E9" s="205"/>
      <c r="F9" s="205"/>
      <c r="G9" s="205"/>
      <c r="H9" s="205"/>
      <c r="I9" s="205"/>
      <c r="J9" s="205"/>
      <c r="K9" s="205"/>
      <c r="L9" s="205"/>
      <c r="M9" s="205"/>
      <c r="R9" s="5"/>
    </row>
    <row r="10" spans="1:18" s="3" customFormat="1" ht="141" customHeight="1" x14ac:dyDescent="0.2">
      <c r="A10" s="211" t="s">
        <v>373</v>
      </c>
      <c r="B10" s="212"/>
      <c r="C10" s="212"/>
      <c r="D10" s="212"/>
      <c r="E10" s="212"/>
      <c r="F10" s="212"/>
      <c r="G10" s="212"/>
      <c r="H10" s="212"/>
      <c r="I10" s="212"/>
      <c r="J10" s="212"/>
      <c r="K10" s="212"/>
      <c r="L10" s="212"/>
      <c r="M10" s="212"/>
      <c r="R10" s="5"/>
    </row>
    <row r="11" spans="1:18" ht="32.5" customHeight="1" x14ac:dyDescent="0.4">
      <c r="A11" s="200" t="s">
        <v>126</v>
      </c>
      <c r="B11" s="201"/>
      <c r="C11" s="201"/>
      <c r="D11" s="201"/>
      <c r="E11" s="201"/>
      <c r="F11" s="201"/>
      <c r="G11" s="201"/>
      <c r="H11" s="201"/>
      <c r="I11" s="201"/>
      <c r="J11" s="201"/>
      <c r="K11" s="201"/>
      <c r="L11" s="201"/>
      <c r="M11" s="201"/>
    </row>
    <row r="12" spans="1:18" ht="108" customHeight="1" x14ac:dyDescent="0.2">
      <c r="A12" s="210" t="s">
        <v>374</v>
      </c>
      <c r="B12" s="210"/>
      <c r="C12" s="210"/>
      <c r="D12" s="210"/>
      <c r="E12" s="210"/>
      <c r="F12" s="210"/>
      <c r="G12" s="210"/>
      <c r="H12" s="210"/>
      <c r="I12" s="210"/>
      <c r="J12" s="210"/>
      <c r="K12" s="210"/>
      <c r="L12" s="210"/>
      <c r="M12" s="210"/>
      <c r="N12" s="2"/>
      <c r="O12" s="2"/>
      <c r="P12" s="2"/>
      <c r="Q12" s="1"/>
    </row>
    <row r="13" spans="1:18" ht="48.5" customHeight="1" x14ac:dyDescent="0.2">
      <c r="A13" s="203" t="s">
        <v>375</v>
      </c>
      <c r="B13" s="204"/>
      <c r="C13" s="204"/>
      <c r="D13" s="204"/>
      <c r="E13" s="204"/>
      <c r="F13" s="204"/>
      <c r="G13" s="204"/>
      <c r="H13" s="204"/>
      <c r="I13" s="204"/>
      <c r="J13" s="204"/>
      <c r="K13" s="204"/>
      <c r="L13" s="204"/>
      <c r="M13" s="204"/>
    </row>
  </sheetData>
  <sheetProtection sheet="1" objects="1" scenarios="1"/>
  <mergeCells count="12">
    <mergeCell ref="A2:M2"/>
    <mergeCell ref="A3:M3"/>
    <mergeCell ref="A7:M7"/>
    <mergeCell ref="A13:M13"/>
    <mergeCell ref="A8:M8"/>
    <mergeCell ref="A9:M9"/>
    <mergeCell ref="A4:M4"/>
    <mergeCell ref="A6:M6"/>
    <mergeCell ref="A12:M12"/>
    <mergeCell ref="A10:M10"/>
    <mergeCell ref="A11:M11"/>
    <mergeCell ref="A5:M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6"/>
  <sheetViews>
    <sheetView showGridLines="0" zoomScale="90" zoomScaleNormal="90" zoomScaleSheetLayoutView="70" workbookViewId="0">
      <pane ySplit="4" topLeftCell="A5" activePane="bottomLeft" state="frozen"/>
      <selection activeCell="A8" sqref="A8:M8"/>
      <selection pane="bottomLeft" activeCell="D5" sqref="D5"/>
    </sheetView>
  </sheetViews>
  <sheetFormatPr baseColWidth="10" defaultColWidth="8.83203125" defaultRowHeight="15" x14ac:dyDescent="0.2"/>
  <cols>
    <col min="1" max="1" width="21.1640625" style="1" customWidth="1"/>
    <col min="2" max="2" width="68" style="9" customWidth="1"/>
    <col min="3" max="3" width="75.1640625" style="9" customWidth="1"/>
    <col min="4" max="4" width="21.1640625" style="10" customWidth="1"/>
    <col min="5" max="5" width="53.1640625" style="11" customWidth="1"/>
    <col min="6" max="6" width="3.5" style="2" hidden="1" customWidth="1"/>
    <col min="7" max="7" width="13.1640625" style="11" hidden="1" customWidth="1"/>
    <col min="8" max="8" width="11.83203125" style="11" hidden="1" customWidth="1"/>
    <col min="9" max="9" width="16.5" style="1" hidden="1" customWidth="1"/>
    <col min="10" max="10" width="12.5" style="1" hidden="1" customWidth="1"/>
    <col min="11" max="11" width="7" style="1" hidden="1" customWidth="1"/>
    <col min="13" max="13" width="10.5" customWidth="1"/>
  </cols>
  <sheetData>
    <row r="1" spans="1:11" ht="34" x14ac:dyDescent="0.5">
      <c r="A1" s="28"/>
      <c r="B1" s="30" t="s">
        <v>358</v>
      </c>
      <c r="C1" s="29"/>
      <c r="D1" s="29"/>
      <c r="E1" s="29"/>
      <c r="F1" s="27"/>
      <c r="G1" s="27"/>
      <c r="H1" s="27"/>
      <c r="I1" s="27"/>
      <c r="J1" s="27"/>
      <c r="K1" s="27"/>
    </row>
    <row r="2" spans="1:11" ht="53" customHeight="1" x14ac:dyDescent="0.4">
      <c r="A2" s="31"/>
      <c r="B2" s="34" t="s">
        <v>378</v>
      </c>
      <c r="C2" s="32"/>
      <c r="D2" s="32"/>
      <c r="E2" s="32"/>
      <c r="F2" s="13"/>
      <c r="G2" s="14" t="s">
        <v>130</v>
      </c>
      <c r="H2" s="14" t="s">
        <v>131</v>
      </c>
      <c r="I2" s="14" t="s">
        <v>262</v>
      </c>
      <c r="J2" s="14" t="s">
        <v>81</v>
      </c>
      <c r="K2" s="14" t="s">
        <v>129</v>
      </c>
    </row>
    <row r="3" spans="1:11" s="3" customFormat="1" ht="61" customHeight="1" x14ac:dyDescent="0.2">
      <c r="A3" s="123"/>
      <c r="B3" s="213" t="s">
        <v>382</v>
      </c>
      <c r="C3" s="213"/>
      <c r="D3" s="213"/>
      <c r="E3" s="213"/>
      <c r="F3" s="15"/>
      <c r="G3" s="16"/>
      <c r="H3" s="16"/>
      <c r="I3" s="16"/>
      <c r="J3" s="17"/>
      <c r="K3" s="17"/>
    </row>
    <row r="4" spans="1:11" s="3" customFormat="1" ht="33" customHeight="1" x14ac:dyDescent="0.2">
      <c r="A4" s="36"/>
      <c r="B4" s="37" t="s">
        <v>77</v>
      </c>
      <c r="C4" s="37" t="s">
        <v>4</v>
      </c>
      <c r="D4" s="37" t="s">
        <v>340</v>
      </c>
      <c r="E4" s="38" t="s">
        <v>244</v>
      </c>
      <c r="F4" s="15"/>
      <c r="G4" s="49"/>
      <c r="H4" s="49"/>
      <c r="I4" s="49"/>
      <c r="J4" s="49"/>
      <c r="K4" s="49"/>
    </row>
    <row r="5" spans="1:11" s="3" customFormat="1" ht="55" customHeight="1" x14ac:dyDescent="0.2">
      <c r="A5" s="43">
        <v>1.1000000000000001</v>
      </c>
      <c r="B5" s="124" t="s">
        <v>5</v>
      </c>
      <c r="C5" s="124" t="s">
        <v>280</v>
      </c>
      <c r="D5" s="44"/>
      <c r="E5" s="44"/>
      <c r="F5" s="18"/>
      <c r="G5" s="39"/>
      <c r="H5" s="39"/>
      <c r="I5" s="40"/>
      <c r="J5" s="40"/>
      <c r="K5" s="40"/>
    </row>
    <row r="6" spans="1:11" s="3" customFormat="1" ht="75" customHeight="1" x14ac:dyDescent="0.2">
      <c r="A6" s="46">
        <v>1.2</v>
      </c>
      <c r="B6" s="125" t="s">
        <v>383</v>
      </c>
      <c r="C6" s="117" t="s">
        <v>349</v>
      </c>
      <c r="D6" s="47"/>
      <c r="E6" s="47"/>
      <c r="F6" s="18"/>
      <c r="G6" s="39"/>
      <c r="H6" s="39"/>
      <c r="I6" s="40"/>
      <c r="J6" s="40"/>
      <c r="K6" s="40"/>
    </row>
    <row r="7" spans="1:11" s="3" customFormat="1" ht="89" customHeight="1" x14ac:dyDescent="0.2">
      <c r="A7" s="46">
        <v>1.3</v>
      </c>
      <c r="B7" s="126" t="s">
        <v>245</v>
      </c>
      <c r="C7" s="125" t="s">
        <v>55</v>
      </c>
      <c r="D7" s="47"/>
      <c r="E7" s="47"/>
      <c r="F7" s="18"/>
      <c r="G7" s="39"/>
      <c r="H7" s="39"/>
      <c r="I7" s="40"/>
      <c r="J7" s="40"/>
      <c r="K7" s="40"/>
    </row>
    <row r="8" spans="1:11" s="3" customFormat="1" ht="71" customHeight="1" x14ac:dyDescent="0.2">
      <c r="A8" s="46">
        <v>1.4</v>
      </c>
      <c r="B8" s="117" t="s">
        <v>111</v>
      </c>
      <c r="C8" s="117" t="s">
        <v>98</v>
      </c>
      <c r="D8" s="47"/>
      <c r="E8" s="47"/>
      <c r="F8" s="18"/>
      <c r="G8" s="39">
        <f>D8</f>
        <v>0</v>
      </c>
      <c r="H8" s="39"/>
      <c r="I8" s="40"/>
      <c r="J8" s="40"/>
      <c r="K8" s="40">
        <f>D8</f>
        <v>0</v>
      </c>
    </row>
    <row r="9" spans="1:11" s="3" customFormat="1" ht="78" customHeight="1" x14ac:dyDescent="0.2">
      <c r="A9" s="46">
        <v>1.5</v>
      </c>
      <c r="B9" s="126" t="s">
        <v>246</v>
      </c>
      <c r="C9" s="125" t="s">
        <v>127</v>
      </c>
      <c r="D9" s="47"/>
      <c r="E9" s="47"/>
      <c r="F9" s="18"/>
      <c r="G9" s="39">
        <f>D9</f>
        <v>0</v>
      </c>
      <c r="H9" s="39"/>
      <c r="I9" s="40"/>
      <c r="J9" s="40"/>
      <c r="K9" s="40"/>
    </row>
    <row r="10" spans="1:11" s="3" customFormat="1" ht="62" customHeight="1" x14ac:dyDescent="0.2">
      <c r="A10" s="46">
        <v>1.6</v>
      </c>
      <c r="B10" s="117" t="s">
        <v>96</v>
      </c>
      <c r="C10" s="117" t="s">
        <v>97</v>
      </c>
      <c r="D10" s="47"/>
      <c r="E10" s="47"/>
      <c r="F10" s="18"/>
      <c r="G10" s="39"/>
      <c r="H10" s="39"/>
      <c r="I10" s="40"/>
      <c r="J10" s="40"/>
      <c r="K10" s="40">
        <f>D10</f>
        <v>0</v>
      </c>
    </row>
    <row r="11" spans="1:11" s="3" customFormat="1" ht="79" customHeight="1" x14ac:dyDescent="0.2">
      <c r="A11" s="46">
        <v>1.7</v>
      </c>
      <c r="B11" s="126" t="s">
        <v>118</v>
      </c>
      <c r="C11" s="126" t="s">
        <v>343</v>
      </c>
      <c r="D11" s="47"/>
      <c r="E11" s="47"/>
      <c r="F11" s="18"/>
      <c r="G11" s="39"/>
      <c r="H11" s="39"/>
      <c r="I11" s="40"/>
      <c r="J11" s="40"/>
      <c r="K11" s="40"/>
    </row>
    <row r="12" spans="1:11" s="3" customFormat="1" ht="63" customHeight="1" x14ac:dyDescent="0.2">
      <c r="A12" s="46">
        <v>1.8</v>
      </c>
      <c r="B12" s="117" t="s">
        <v>247</v>
      </c>
      <c r="C12" s="117" t="s">
        <v>52</v>
      </c>
      <c r="D12" s="47"/>
      <c r="E12" s="47"/>
      <c r="F12" s="18"/>
      <c r="G12" s="39"/>
      <c r="H12" s="39"/>
      <c r="I12" s="40">
        <f>D12</f>
        <v>0</v>
      </c>
      <c r="J12" s="40"/>
      <c r="K12" s="40"/>
    </row>
    <row r="13" spans="1:11" s="3" customFormat="1" ht="79" customHeight="1" x14ac:dyDescent="0.2">
      <c r="A13" s="46">
        <v>1.9</v>
      </c>
      <c r="B13" s="126" t="s">
        <v>248</v>
      </c>
      <c r="C13" s="117" t="s">
        <v>99</v>
      </c>
      <c r="D13" s="47"/>
      <c r="E13" s="47"/>
      <c r="F13" s="26"/>
      <c r="G13" s="39">
        <f>D13</f>
        <v>0</v>
      </c>
      <c r="H13" s="39"/>
      <c r="I13" s="40"/>
      <c r="J13" s="40"/>
      <c r="K13" s="40">
        <f>D13</f>
        <v>0</v>
      </c>
    </row>
    <row r="14" spans="1:11" s="3" customFormat="1" ht="96" customHeight="1" x14ac:dyDescent="0.2">
      <c r="A14" s="46" t="s">
        <v>359</v>
      </c>
      <c r="B14" s="117" t="s">
        <v>110</v>
      </c>
      <c r="C14" s="117" t="s">
        <v>112</v>
      </c>
      <c r="D14" s="47"/>
      <c r="E14" s="47"/>
      <c r="F14" s="26"/>
      <c r="G14" s="39"/>
      <c r="H14" s="39"/>
      <c r="I14" s="40">
        <f>D14</f>
        <v>0</v>
      </c>
      <c r="J14" s="40"/>
      <c r="K14" s="40"/>
    </row>
    <row r="15" spans="1:11" s="85" customFormat="1" ht="32" customHeight="1" x14ac:dyDescent="0.2">
      <c r="A15" s="127"/>
      <c r="B15" s="128" t="s">
        <v>0</v>
      </c>
      <c r="C15" s="128"/>
      <c r="D15" s="129">
        <f>COUNTIF(D5:D14,"yes")+(COUNTIF(D5:D14,"somewhat")/2)</f>
        <v>0</v>
      </c>
      <c r="E15" s="129"/>
      <c r="F15" s="130"/>
      <c r="G15" s="131">
        <f>COUNTIF(G5:G14,"yes")+(COUNTIF(G5:G14,"somewhat")/2)</f>
        <v>0</v>
      </c>
      <c r="H15" s="131"/>
      <c r="I15" s="131">
        <f>COUNTIF(I5:I14,"yes")+(COUNTIF(I5:I14,"somewhat")/2)</f>
        <v>0</v>
      </c>
      <c r="J15" s="132"/>
      <c r="K15" s="131">
        <f>COUNTIF(K5:K14,"yes")+(COUNTIF(K5:K14,"somewhat")/2)</f>
        <v>0</v>
      </c>
    </row>
    <row r="16" spans="1:11" s="139" customFormat="1" ht="30" customHeight="1" x14ac:dyDescent="0.2">
      <c r="A16" s="133"/>
      <c r="B16" s="134" t="s">
        <v>384</v>
      </c>
      <c r="C16" s="135"/>
      <c r="D16" s="136" t="e">
        <f>D15/(COUNTIF(D5:D14,"*")-COUNTIF(D5:D14,"Not applicable"))</f>
        <v>#DIV/0!</v>
      </c>
      <c r="E16" s="137"/>
      <c r="F16" s="26"/>
      <c r="G16" s="138">
        <f t="shared" ref="G16:J16" si="0">(COUNTIF(G5:G14,"*")-COUNTIF(G5:G14,"Not applicable"))</f>
        <v>0</v>
      </c>
      <c r="H16" s="138">
        <f t="shared" si="0"/>
        <v>0</v>
      </c>
      <c r="I16" s="138">
        <f t="shared" si="0"/>
        <v>0</v>
      </c>
      <c r="J16" s="138">
        <f t="shared" si="0"/>
        <v>0</v>
      </c>
      <c r="K16" s="138">
        <f>(COUNTIF(K5:K14,"*")-COUNTIF(K5:K14,"Not applicable"))</f>
        <v>0</v>
      </c>
    </row>
  </sheetData>
  <sheetProtection sheet="1" objects="1" scenarios="1"/>
  <mergeCells count="1">
    <mergeCell ref="B3:E3"/>
  </mergeCells>
  <conditionalFormatting sqref="D5:D14">
    <cfRule type="containsText" dxfId="50" priority="62" operator="containsText" text="1">
      <formula>NOT(ISERROR(SEARCH("1",D5)))</formula>
    </cfRule>
  </conditionalFormatting>
  <conditionalFormatting sqref="E5:E14">
    <cfRule type="expression" dxfId="49" priority="3">
      <formula>OR($D5="No",$D5="Somewhat")</formula>
    </cfRule>
  </conditionalFormatting>
  <conditionalFormatting sqref="B5:B14">
    <cfRule type="expression" dxfId="48" priority="1">
      <formula>$E5="priority action"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B530A29-D164-4FFC-A805-CF1AFCB7EDD4}">
          <x14:formula1>
            <xm:f>Hidden!$A$1:$A$2</xm:f>
          </x14:formula1>
          <xm:sqref>E5:E14</xm:sqref>
        </x14:dataValidation>
        <x14:dataValidation type="list" allowBlank="1" showInputMessage="1" showErrorMessage="1" xr:uid="{F68FD882-9817-4CD3-9405-0FE95664B5ED}">
          <x14:formula1>
            <xm:f>Hidden!$A$4:$A$7</xm:f>
          </x14:formula1>
          <xm:sqref>D5:D14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D90D-6CF4-4269-8055-318923CDB95F}">
  <sheetPr codeName="Sheet4"/>
  <dimension ref="A1:K18"/>
  <sheetViews>
    <sheetView showGridLines="0" zoomScale="90" zoomScaleNormal="90" workbookViewId="0">
      <pane ySplit="4" topLeftCell="A5" activePane="bottomLeft" state="frozen"/>
      <selection activeCell="A8" sqref="A8:M8"/>
      <selection pane="bottomLeft" activeCell="D5" sqref="D5"/>
    </sheetView>
  </sheetViews>
  <sheetFormatPr baseColWidth="10" defaultColWidth="8.83203125" defaultRowHeight="15" x14ac:dyDescent="0.2"/>
  <cols>
    <col min="1" max="1" width="20.6640625" style="1" customWidth="1"/>
    <col min="2" max="2" width="68.5" style="9" customWidth="1"/>
    <col min="3" max="3" width="77.6640625" style="9" customWidth="1"/>
    <col min="4" max="4" width="19.33203125" style="9" customWidth="1"/>
    <col min="5" max="5" width="52.83203125" style="2" customWidth="1"/>
    <col min="6" max="6" width="3.5" style="2" hidden="1" customWidth="1"/>
    <col min="7" max="7" width="15.6640625" style="11" hidden="1" customWidth="1"/>
    <col min="8" max="8" width="11.83203125" style="11" hidden="1" customWidth="1"/>
    <col min="9" max="9" width="17.1640625" style="1" hidden="1" customWidth="1"/>
    <col min="10" max="10" width="0" hidden="1" customWidth="1"/>
    <col min="11" max="11" width="18.6640625" hidden="1" customWidth="1"/>
    <col min="13" max="13" width="10.5" customWidth="1"/>
    <col min="14" max="14" width="8.33203125" customWidth="1"/>
  </cols>
  <sheetData>
    <row r="1" spans="1:11" ht="34" x14ac:dyDescent="0.5">
      <c r="A1" s="28"/>
      <c r="B1" s="30" t="s">
        <v>358</v>
      </c>
      <c r="C1" s="29"/>
      <c r="D1" s="29"/>
      <c r="E1" s="29"/>
      <c r="F1" s="27"/>
      <c r="G1" s="27"/>
      <c r="H1" s="27"/>
      <c r="I1" s="27"/>
      <c r="J1" s="27"/>
      <c r="K1" s="27"/>
    </row>
    <row r="2" spans="1:11" ht="52" customHeight="1" x14ac:dyDescent="0.4">
      <c r="A2" s="31"/>
      <c r="B2" s="34" t="s">
        <v>133</v>
      </c>
      <c r="C2" s="31"/>
      <c r="D2" s="31"/>
      <c r="E2" s="31"/>
      <c r="F2" s="13"/>
      <c r="G2" s="14" t="s">
        <v>130</v>
      </c>
      <c r="H2" s="14" t="s">
        <v>131</v>
      </c>
      <c r="I2" s="14" t="s">
        <v>262</v>
      </c>
      <c r="J2" s="14" t="s">
        <v>81</v>
      </c>
      <c r="K2" s="14" t="s">
        <v>129</v>
      </c>
    </row>
    <row r="3" spans="1:11" s="3" customFormat="1" ht="60" customHeight="1" x14ac:dyDescent="0.2">
      <c r="A3" s="33"/>
      <c r="B3" s="213" t="s">
        <v>385</v>
      </c>
      <c r="C3" s="213"/>
      <c r="D3" s="213"/>
      <c r="E3" s="213"/>
      <c r="F3" s="15"/>
      <c r="G3" s="16"/>
      <c r="H3" s="16"/>
      <c r="I3" s="16"/>
      <c r="J3" s="17"/>
      <c r="K3" s="17"/>
    </row>
    <row r="4" spans="1:11" s="3" customFormat="1" ht="39" customHeight="1" x14ac:dyDescent="0.2">
      <c r="A4" s="36"/>
      <c r="B4" s="37" t="s">
        <v>77</v>
      </c>
      <c r="C4" s="37" t="s">
        <v>4</v>
      </c>
      <c r="D4" s="37" t="s">
        <v>340</v>
      </c>
      <c r="E4" s="38" t="s">
        <v>244</v>
      </c>
      <c r="F4" s="15"/>
      <c r="G4" s="214" t="s">
        <v>79</v>
      </c>
      <c r="H4" s="214"/>
      <c r="I4" s="214"/>
      <c r="J4" s="214"/>
      <c r="K4" s="214"/>
    </row>
    <row r="5" spans="1:11" s="3" customFormat="1" ht="79" customHeight="1" x14ac:dyDescent="0.2">
      <c r="A5" s="55">
        <v>2.1</v>
      </c>
      <c r="B5" s="124" t="s">
        <v>250</v>
      </c>
      <c r="C5" s="140" t="s">
        <v>281</v>
      </c>
      <c r="D5" s="44"/>
      <c r="E5" s="44"/>
      <c r="F5" s="18"/>
      <c r="G5" s="39"/>
      <c r="H5" s="39"/>
      <c r="I5" s="40"/>
      <c r="J5" s="15"/>
      <c r="K5" s="15"/>
    </row>
    <row r="6" spans="1:11" s="3" customFormat="1" ht="77" customHeight="1" x14ac:dyDescent="0.2">
      <c r="A6" s="56">
        <v>2.2000000000000002</v>
      </c>
      <c r="B6" s="125" t="s">
        <v>282</v>
      </c>
      <c r="C6" s="126" t="s">
        <v>283</v>
      </c>
      <c r="D6" s="47"/>
      <c r="E6" s="47"/>
      <c r="F6" s="18"/>
      <c r="G6" s="39"/>
      <c r="H6" s="39"/>
      <c r="I6" s="40"/>
      <c r="J6" s="15">
        <f>D6</f>
        <v>0</v>
      </c>
      <c r="K6" s="15"/>
    </row>
    <row r="7" spans="1:11" s="3" customFormat="1" ht="124" customHeight="1" x14ac:dyDescent="0.2">
      <c r="A7" s="56">
        <v>2.2999999999999998</v>
      </c>
      <c r="B7" s="125" t="s">
        <v>249</v>
      </c>
      <c r="C7" s="125" t="s">
        <v>257</v>
      </c>
      <c r="D7" s="47"/>
      <c r="E7" s="47"/>
      <c r="F7" s="18"/>
      <c r="G7" s="39">
        <f t="shared" ref="G7:G13" si="0">D7</f>
        <v>0</v>
      </c>
      <c r="H7" s="39"/>
      <c r="I7" s="40"/>
      <c r="J7" s="15"/>
      <c r="K7" s="15"/>
    </row>
    <row r="8" spans="1:11" s="3" customFormat="1" ht="85" customHeight="1" x14ac:dyDescent="0.2">
      <c r="A8" s="56">
        <v>2.4</v>
      </c>
      <c r="B8" s="125" t="s">
        <v>252</v>
      </c>
      <c r="C8" s="125" t="s">
        <v>134</v>
      </c>
      <c r="D8" s="47"/>
      <c r="E8" s="47"/>
      <c r="F8" s="18"/>
      <c r="G8" s="39">
        <f t="shared" si="0"/>
        <v>0</v>
      </c>
      <c r="H8" s="39"/>
      <c r="I8" s="40"/>
      <c r="J8" s="15"/>
      <c r="K8" s="15"/>
    </row>
    <row r="9" spans="1:11" s="3" customFormat="1" ht="54" customHeight="1" x14ac:dyDescent="0.2">
      <c r="A9" s="56">
        <v>2.5</v>
      </c>
      <c r="B9" s="125" t="s">
        <v>386</v>
      </c>
      <c r="C9" s="125" t="s">
        <v>135</v>
      </c>
      <c r="D9" s="47"/>
      <c r="E9" s="47"/>
      <c r="F9" s="18"/>
      <c r="G9" s="39">
        <f t="shared" si="0"/>
        <v>0</v>
      </c>
      <c r="H9" s="39"/>
      <c r="I9" s="40"/>
      <c r="J9" s="15"/>
      <c r="K9" s="15"/>
    </row>
    <row r="10" spans="1:11" s="3" customFormat="1" ht="92" customHeight="1" x14ac:dyDescent="0.2">
      <c r="A10" s="56">
        <v>2.6</v>
      </c>
      <c r="B10" s="125" t="s">
        <v>251</v>
      </c>
      <c r="C10" s="125" t="s">
        <v>284</v>
      </c>
      <c r="D10" s="47"/>
      <c r="E10" s="47"/>
      <c r="F10" s="18"/>
      <c r="G10" s="39">
        <f t="shared" si="0"/>
        <v>0</v>
      </c>
      <c r="H10" s="39"/>
      <c r="I10" s="40"/>
      <c r="J10" s="15"/>
      <c r="K10" s="15"/>
    </row>
    <row r="11" spans="1:11" s="3" customFormat="1" ht="93" customHeight="1" x14ac:dyDescent="0.2">
      <c r="A11" s="56">
        <v>2.7</v>
      </c>
      <c r="B11" s="125" t="s">
        <v>253</v>
      </c>
      <c r="C11" s="125" t="s">
        <v>258</v>
      </c>
      <c r="D11" s="47"/>
      <c r="E11" s="47"/>
      <c r="F11" s="18"/>
      <c r="G11" s="39">
        <f t="shared" si="0"/>
        <v>0</v>
      </c>
      <c r="H11" s="39"/>
      <c r="I11" s="40"/>
      <c r="J11" s="15"/>
      <c r="K11" s="15"/>
    </row>
    <row r="12" spans="1:11" s="3" customFormat="1" ht="111" customHeight="1" x14ac:dyDescent="0.2">
      <c r="A12" s="56">
        <v>2.8</v>
      </c>
      <c r="B12" s="125" t="s">
        <v>254</v>
      </c>
      <c r="C12" s="125" t="s">
        <v>132</v>
      </c>
      <c r="D12" s="47"/>
      <c r="E12" s="47"/>
      <c r="F12" s="18"/>
      <c r="G12" s="39">
        <f t="shared" si="0"/>
        <v>0</v>
      </c>
      <c r="H12" s="39"/>
      <c r="I12" s="40"/>
      <c r="J12" s="15"/>
      <c r="K12" s="15"/>
    </row>
    <row r="13" spans="1:11" s="3" customFormat="1" ht="92" customHeight="1" x14ac:dyDescent="0.2">
      <c r="A13" s="56">
        <v>2.9</v>
      </c>
      <c r="B13" s="125" t="s">
        <v>7</v>
      </c>
      <c r="C13" s="125" t="s">
        <v>285</v>
      </c>
      <c r="D13" s="47"/>
      <c r="E13" s="47"/>
      <c r="F13" s="18"/>
      <c r="G13" s="39">
        <f t="shared" si="0"/>
        <v>0</v>
      </c>
      <c r="H13" s="39"/>
      <c r="I13" s="40"/>
      <c r="J13" s="15"/>
      <c r="K13" s="15"/>
    </row>
    <row r="14" spans="1:11" s="3" customFormat="1" ht="80" customHeight="1" x14ac:dyDescent="0.2">
      <c r="A14" s="57">
        <v>2.1</v>
      </c>
      <c r="B14" s="125" t="s">
        <v>387</v>
      </c>
      <c r="C14" s="125" t="s">
        <v>136</v>
      </c>
      <c r="D14" s="47"/>
      <c r="E14" s="47"/>
      <c r="F14" s="18"/>
      <c r="G14" s="39"/>
      <c r="H14" s="39"/>
      <c r="I14" s="40"/>
      <c r="J14" s="15"/>
      <c r="K14" s="15"/>
    </row>
    <row r="15" spans="1:11" s="3" customFormat="1" ht="44" customHeight="1" x14ac:dyDescent="0.2">
      <c r="A15" s="57">
        <v>2.11</v>
      </c>
      <c r="B15" s="117" t="s">
        <v>6</v>
      </c>
      <c r="C15" s="117" t="s">
        <v>259</v>
      </c>
      <c r="D15" s="47"/>
      <c r="E15" s="47"/>
      <c r="F15" s="41"/>
      <c r="G15" s="39"/>
      <c r="H15" s="39"/>
      <c r="I15" s="40"/>
      <c r="J15" s="15"/>
      <c r="K15" s="15"/>
    </row>
    <row r="16" spans="1:11" s="3" customFormat="1" ht="48" customHeight="1" x14ac:dyDescent="0.2">
      <c r="A16" s="56">
        <v>2.12</v>
      </c>
      <c r="B16" s="117" t="s">
        <v>255</v>
      </c>
      <c r="C16" s="126" t="s">
        <v>256</v>
      </c>
      <c r="D16" s="47"/>
      <c r="E16" s="47"/>
      <c r="F16" s="41"/>
      <c r="G16" s="39">
        <f>D16</f>
        <v>0</v>
      </c>
      <c r="H16" s="39"/>
      <c r="I16" s="40"/>
      <c r="J16" s="15"/>
      <c r="K16" s="15"/>
    </row>
    <row r="17" spans="1:11" s="181" customFormat="1" ht="34" customHeight="1" x14ac:dyDescent="0.3">
      <c r="A17" s="192"/>
      <c r="B17" s="141" t="s">
        <v>0</v>
      </c>
      <c r="C17" s="141"/>
      <c r="D17" s="141">
        <f>COUNTIF(D5:D16,"yes")+(COUNTIF(D5:D16,"somewhat")/2)</f>
        <v>0</v>
      </c>
      <c r="E17" s="193"/>
      <c r="F17" s="186"/>
      <c r="G17" s="130">
        <f>COUNTIF(G5:G16,"yes")+(COUNTIF(G5:G16,"somewhat")/2)</f>
        <v>0</v>
      </c>
      <c r="H17" s="130">
        <f>COUNTIF(H5:H16,"yes")+(COUNTIF(H5:H16,"somewhat")/2)</f>
        <v>0</v>
      </c>
      <c r="I17" s="130">
        <f>COUNTIF(I5:I16,"yes")+(COUNTIF(I5:I16,"somewhat")/2)</f>
        <v>0</v>
      </c>
      <c r="J17" s="130">
        <f>COUNTIF(J5:J16,"yes")+(COUNTIF(J5:J16,"somewhat")/2)</f>
        <v>0</v>
      </c>
      <c r="K17" s="130">
        <f>COUNTIF(K5:K16,"yes")+(COUNTIF(K5:K16,"somewhat")/2)</f>
        <v>0</v>
      </c>
    </row>
    <row r="18" spans="1:11" s="169" customFormat="1" ht="30" customHeight="1" x14ac:dyDescent="0.25">
      <c r="A18" s="188"/>
      <c r="B18" s="134" t="s">
        <v>139</v>
      </c>
      <c r="C18" s="135"/>
      <c r="D18" s="165" t="e">
        <f>D17/(COUNTIF(D5:D16,"*")-COUNTIF(D5:D16,"Not applicable"))</f>
        <v>#DIV/0!</v>
      </c>
      <c r="E18" s="166"/>
      <c r="F18" s="175"/>
      <c r="G18" s="197">
        <f>(COUNTIF(G5:G16,"*")-COUNTIF(G5:G16,"Not applicable"))</f>
        <v>0</v>
      </c>
      <c r="H18" s="197">
        <f t="shared" ref="H18:K18" si="1">(COUNTIF(H5:H16,"*")-COUNTIF(H5:H16,"Not applicable"))</f>
        <v>0</v>
      </c>
      <c r="I18" s="197">
        <f t="shared" si="1"/>
        <v>0</v>
      </c>
      <c r="J18" s="197">
        <f t="shared" si="1"/>
        <v>0</v>
      </c>
      <c r="K18" s="197">
        <f t="shared" si="1"/>
        <v>0</v>
      </c>
    </row>
  </sheetData>
  <sheetProtection sheet="1" objects="1" scenarios="1"/>
  <mergeCells count="2">
    <mergeCell ref="G4:K4"/>
    <mergeCell ref="B3:E3"/>
  </mergeCells>
  <conditionalFormatting sqref="D5:D16">
    <cfRule type="containsText" dxfId="47" priority="3" operator="containsText" text="1">
      <formula>NOT(ISERROR(SEARCH("1",D5)))</formula>
    </cfRule>
  </conditionalFormatting>
  <conditionalFormatting sqref="E5:E16">
    <cfRule type="expression" dxfId="46" priority="2">
      <formula>OR($D5="No",$D5="Somewhat")</formula>
    </cfRule>
  </conditionalFormatting>
  <conditionalFormatting sqref="B5:B16">
    <cfRule type="expression" dxfId="45" priority="1">
      <formula>$E5="priority action"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151DB69-0146-4DDA-A390-01E8F23097FD}">
          <x14:formula1>
            <xm:f>Hidden!$A$4:$A$7</xm:f>
          </x14:formula1>
          <xm:sqref>D5:D16</xm:sqref>
        </x14:dataValidation>
        <x14:dataValidation type="list" allowBlank="1" showInputMessage="1" showErrorMessage="1" xr:uid="{3538F937-0C91-45FF-8493-BD3B9367FC8D}">
          <x14:formula1>
            <xm:f>Hidden!$A$1:$A$2</xm:f>
          </x14:formula1>
          <xm:sqref>E5:E16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7F7C0-5F58-4656-9A2B-E914FB10D64A}">
  <sheetPr codeName="Sheet5"/>
  <dimension ref="A1:K16"/>
  <sheetViews>
    <sheetView showGridLines="0" zoomScale="90" zoomScaleNormal="90" workbookViewId="0">
      <pane ySplit="4" topLeftCell="A5" activePane="bottomLeft" state="frozen"/>
      <selection activeCell="A8" sqref="A8:M8"/>
      <selection pane="bottomLeft" activeCell="D5" sqref="D5"/>
    </sheetView>
  </sheetViews>
  <sheetFormatPr baseColWidth="10" defaultColWidth="8.83203125" defaultRowHeight="15" x14ac:dyDescent="0.2"/>
  <cols>
    <col min="1" max="1" width="20.6640625" style="1" customWidth="1"/>
    <col min="2" max="2" width="71.5" style="9" customWidth="1"/>
    <col min="3" max="3" width="75.5" style="9" customWidth="1"/>
    <col min="4" max="4" width="17" style="9" customWidth="1"/>
    <col min="5" max="5" width="50.83203125" style="9" customWidth="1"/>
    <col min="6" max="6" width="3.5" style="2" hidden="1" customWidth="1"/>
    <col min="7" max="7" width="15.6640625" style="11" hidden="1" customWidth="1"/>
    <col min="8" max="8" width="11.83203125" style="11" hidden="1" customWidth="1"/>
    <col min="9" max="9" width="17.1640625" style="1" hidden="1" customWidth="1"/>
    <col min="10" max="10" width="0" hidden="1" customWidth="1"/>
    <col min="11" max="11" width="12" hidden="1" customWidth="1"/>
    <col min="13" max="13" width="10.5" customWidth="1"/>
    <col min="14" max="14" width="29.1640625" customWidth="1"/>
  </cols>
  <sheetData>
    <row r="1" spans="1:11" ht="34" x14ac:dyDescent="0.5">
      <c r="A1" s="28"/>
      <c r="B1" s="30" t="s">
        <v>358</v>
      </c>
      <c r="C1" s="29"/>
      <c r="D1" s="29"/>
      <c r="E1" s="29"/>
      <c r="F1" s="27"/>
      <c r="G1" s="27"/>
      <c r="H1" s="27"/>
      <c r="I1" s="27"/>
      <c r="J1" s="27"/>
      <c r="K1" s="27"/>
    </row>
    <row r="2" spans="1:11" ht="47.5" customHeight="1" x14ac:dyDescent="0.4">
      <c r="A2" s="31"/>
      <c r="B2" s="34" t="s">
        <v>140</v>
      </c>
      <c r="C2" s="34"/>
      <c r="D2" s="32"/>
      <c r="E2" s="32"/>
      <c r="F2" s="13"/>
      <c r="G2" s="14" t="s">
        <v>130</v>
      </c>
      <c r="H2" s="14" t="s">
        <v>131</v>
      </c>
      <c r="I2" s="14" t="s">
        <v>262</v>
      </c>
      <c r="J2" s="14" t="s">
        <v>81</v>
      </c>
      <c r="K2" s="14" t="s">
        <v>129</v>
      </c>
    </row>
    <row r="3" spans="1:11" s="3" customFormat="1" ht="60" customHeight="1" x14ac:dyDescent="0.2">
      <c r="A3" s="51"/>
      <c r="B3" s="213" t="s">
        <v>388</v>
      </c>
      <c r="C3" s="213"/>
      <c r="D3" s="213"/>
      <c r="E3" s="213"/>
      <c r="F3" s="15"/>
      <c r="G3" s="16"/>
      <c r="H3" s="16"/>
      <c r="I3" s="16"/>
      <c r="J3" s="17"/>
      <c r="K3" s="17"/>
    </row>
    <row r="4" spans="1:11" ht="36" customHeight="1" x14ac:dyDescent="0.3">
      <c r="A4" s="36"/>
      <c r="B4" s="37" t="s">
        <v>77</v>
      </c>
      <c r="C4" s="37" t="s">
        <v>4</v>
      </c>
      <c r="D4" s="37" t="s">
        <v>340</v>
      </c>
      <c r="E4" s="38" t="s">
        <v>244</v>
      </c>
      <c r="F4" s="58"/>
      <c r="G4" s="215" t="s">
        <v>78</v>
      </c>
      <c r="H4" s="216"/>
      <c r="I4" s="216"/>
      <c r="J4" s="216"/>
      <c r="K4" s="216"/>
    </row>
    <row r="5" spans="1:11" s="3" customFormat="1" ht="38" customHeight="1" x14ac:dyDescent="0.2">
      <c r="A5" s="55">
        <v>3.1</v>
      </c>
      <c r="B5" s="124" t="s">
        <v>389</v>
      </c>
      <c r="C5" s="42" t="s">
        <v>90</v>
      </c>
      <c r="D5" s="44"/>
      <c r="E5" s="44"/>
      <c r="F5" s="18"/>
      <c r="G5" s="59">
        <f>D5</f>
        <v>0</v>
      </c>
      <c r="H5" s="60"/>
      <c r="I5" s="61"/>
      <c r="J5" s="62"/>
      <c r="K5" s="62"/>
    </row>
    <row r="6" spans="1:11" s="3" customFormat="1" ht="43" customHeight="1" x14ac:dyDescent="0.2">
      <c r="A6" s="56">
        <v>3.2</v>
      </c>
      <c r="B6" s="117" t="s">
        <v>104</v>
      </c>
      <c r="C6" s="117" t="s">
        <v>105</v>
      </c>
      <c r="D6" s="47"/>
      <c r="E6" s="47"/>
      <c r="F6" s="18"/>
      <c r="G6" s="59">
        <f>D6</f>
        <v>0</v>
      </c>
      <c r="H6" s="60"/>
      <c r="I6" s="61"/>
      <c r="J6" s="62"/>
      <c r="K6" s="62"/>
    </row>
    <row r="7" spans="1:11" s="3" customFormat="1" ht="135" customHeight="1" x14ac:dyDescent="0.2">
      <c r="A7" s="56">
        <v>3.3</v>
      </c>
      <c r="B7" s="117" t="s">
        <v>113</v>
      </c>
      <c r="C7" s="117" t="s">
        <v>310</v>
      </c>
      <c r="D7" s="47"/>
      <c r="E7" s="47"/>
      <c r="F7" s="41"/>
      <c r="G7" s="59">
        <f>D7</f>
        <v>0</v>
      </c>
      <c r="H7" s="60"/>
      <c r="I7" s="61"/>
      <c r="J7" s="62"/>
      <c r="K7" s="62"/>
    </row>
    <row r="8" spans="1:11" s="3" customFormat="1" ht="60" customHeight="1" x14ac:dyDescent="0.2">
      <c r="A8" s="56">
        <v>3.4</v>
      </c>
      <c r="B8" s="117" t="s">
        <v>261</v>
      </c>
      <c r="C8" s="117" t="s">
        <v>286</v>
      </c>
      <c r="D8" s="47"/>
      <c r="E8" s="47"/>
      <c r="F8" s="41"/>
      <c r="G8" s="59">
        <f t="shared" ref="G8:G14" si="0">D8</f>
        <v>0</v>
      </c>
      <c r="H8" s="60"/>
      <c r="I8" s="61"/>
      <c r="J8" s="62"/>
      <c r="K8" s="62">
        <f>D8</f>
        <v>0</v>
      </c>
    </row>
    <row r="9" spans="1:11" s="3" customFormat="1" ht="49" customHeight="1" x14ac:dyDescent="0.2">
      <c r="A9" s="56">
        <v>3.5</v>
      </c>
      <c r="B9" s="117" t="s">
        <v>114</v>
      </c>
      <c r="C9" s="117" t="s">
        <v>137</v>
      </c>
      <c r="D9" s="47"/>
      <c r="E9" s="47"/>
      <c r="F9" s="41"/>
      <c r="G9" s="59">
        <f t="shared" si="0"/>
        <v>0</v>
      </c>
      <c r="H9" s="60"/>
      <c r="I9" s="61">
        <f>D9</f>
        <v>0</v>
      </c>
      <c r="J9" s="62"/>
      <c r="K9" s="62"/>
    </row>
    <row r="10" spans="1:11" s="3" customFormat="1" ht="110" customHeight="1" x14ac:dyDescent="0.2">
      <c r="A10" s="56">
        <v>3.6</v>
      </c>
      <c r="B10" s="117" t="s">
        <v>103</v>
      </c>
      <c r="C10" s="117" t="s">
        <v>390</v>
      </c>
      <c r="D10" s="47"/>
      <c r="E10" s="47"/>
      <c r="F10" s="41"/>
      <c r="G10" s="59">
        <f t="shared" si="0"/>
        <v>0</v>
      </c>
      <c r="H10" s="60"/>
      <c r="I10" s="61"/>
      <c r="J10" s="62">
        <f>D10</f>
        <v>0</v>
      </c>
      <c r="K10" s="62"/>
    </row>
    <row r="11" spans="1:11" s="3" customFormat="1" ht="62" customHeight="1" x14ac:dyDescent="0.2">
      <c r="A11" s="56">
        <v>3.7</v>
      </c>
      <c r="B11" s="117" t="s">
        <v>102</v>
      </c>
      <c r="C11" s="117" t="s">
        <v>138</v>
      </c>
      <c r="D11" s="47"/>
      <c r="E11" s="47"/>
      <c r="F11" s="41"/>
      <c r="G11" s="59">
        <f t="shared" si="0"/>
        <v>0</v>
      </c>
      <c r="H11" s="60"/>
      <c r="I11" s="61"/>
      <c r="J11" s="62"/>
      <c r="K11" s="62">
        <f t="shared" ref="K11:K12" si="1">D11</f>
        <v>0</v>
      </c>
    </row>
    <row r="12" spans="1:11" s="3" customFormat="1" ht="52" customHeight="1" x14ac:dyDescent="0.2">
      <c r="A12" s="56">
        <v>3.8</v>
      </c>
      <c r="B12" s="126" t="s">
        <v>287</v>
      </c>
      <c r="C12" s="126" t="s">
        <v>288</v>
      </c>
      <c r="D12" s="47"/>
      <c r="E12" s="47"/>
      <c r="F12" s="41"/>
      <c r="G12" s="59">
        <f t="shared" si="0"/>
        <v>0</v>
      </c>
      <c r="H12" s="60"/>
      <c r="I12" s="61"/>
      <c r="J12" s="62"/>
      <c r="K12" s="62">
        <f t="shared" si="1"/>
        <v>0</v>
      </c>
    </row>
    <row r="13" spans="1:11" s="3" customFormat="1" ht="61" customHeight="1" x14ac:dyDescent="0.2">
      <c r="A13" s="56">
        <v>3.9</v>
      </c>
      <c r="B13" s="117" t="s">
        <v>115</v>
      </c>
      <c r="C13" s="117" t="s">
        <v>289</v>
      </c>
      <c r="D13" s="47"/>
      <c r="E13" s="47"/>
      <c r="F13" s="41"/>
      <c r="G13" s="59"/>
      <c r="H13" s="60"/>
      <c r="I13" s="61"/>
      <c r="J13" s="62"/>
      <c r="K13" s="62"/>
    </row>
    <row r="14" spans="1:11" s="3" customFormat="1" ht="60" customHeight="1" x14ac:dyDescent="0.2">
      <c r="A14" s="54">
        <v>3.1</v>
      </c>
      <c r="B14" s="41" t="s">
        <v>260</v>
      </c>
      <c r="C14" s="41" t="s">
        <v>290</v>
      </c>
      <c r="D14" s="25"/>
      <c r="E14" s="25"/>
      <c r="F14" s="41"/>
      <c r="G14" s="59">
        <f t="shared" si="0"/>
        <v>0</v>
      </c>
      <c r="H14" s="60"/>
      <c r="I14" s="61"/>
      <c r="J14" s="62">
        <f>D14</f>
        <v>0</v>
      </c>
      <c r="K14" s="62"/>
    </row>
    <row r="15" spans="1:11" s="196" customFormat="1" ht="32" customHeight="1" x14ac:dyDescent="0.3">
      <c r="A15" s="192"/>
      <c r="B15" s="141" t="s">
        <v>0</v>
      </c>
      <c r="C15" s="141"/>
      <c r="D15" s="193">
        <f>COUNTIF(D5:D14,"yes")+(COUNTIF(D5:D14,"somewhat")/2)</f>
        <v>0</v>
      </c>
      <c r="E15" s="193"/>
      <c r="F15" s="194"/>
      <c r="G15" s="195">
        <f t="shared" ref="G15:K15" si="2">COUNTIF(G5:G14,"yes")+(COUNTIF(G5:G14,"somewhat")/2)</f>
        <v>0</v>
      </c>
      <c r="H15" s="195">
        <f t="shared" si="2"/>
        <v>0</v>
      </c>
      <c r="I15" s="195">
        <f t="shared" si="2"/>
        <v>0</v>
      </c>
      <c r="J15" s="195">
        <f t="shared" si="2"/>
        <v>0</v>
      </c>
      <c r="K15" s="195">
        <f t="shared" si="2"/>
        <v>0</v>
      </c>
    </row>
    <row r="16" spans="1:11" s="191" customFormat="1" ht="41" customHeight="1" x14ac:dyDescent="0.25">
      <c r="A16" s="188"/>
      <c r="B16" s="217" t="s">
        <v>141</v>
      </c>
      <c r="C16" s="217"/>
      <c r="D16" s="165" t="e">
        <f>D15/(COUNTIF(D5:D14,"*")-COUNTIF(D5:D14,"Not applicable"))</f>
        <v>#DIV/0!</v>
      </c>
      <c r="E16" s="174"/>
      <c r="F16" s="189"/>
      <c r="G16" s="190">
        <f>(COUNTIF(G5:G14,"*")-COUNTIF(G5:G14,"Not applicable"))</f>
        <v>0</v>
      </c>
      <c r="H16" s="190">
        <f t="shared" ref="H16:K16" si="3">(COUNTIF(H5:H14,"*")-COUNTIF(H5:H14,"Not applicable"))</f>
        <v>0</v>
      </c>
      <c r="I16" s="190">
        <f t="shared" si="3"/>
        <v>0</v>
      </c>
      <c r="J16" s="190">
        <f t="shared" si="3"/>
        <v>0</v>
      </c>
      <c r="K16" s="190">
        <f t="shared" si="3"/>
        <v>0</v>
      </c>
    </row>
  </sheetData>
  <sheetProtection sheet="1" objects="1" scenarios="1"/>
  <mergeCells count="3">
    <mergeCell ref="G4:K4"/>
    <mergeCell ref="B3:E3"/>
    <mergeCell ref="B16:C16"/>
  </mergeCells>
  <conditionalFormatting sqref="D5:D14">
    <cfRule type="containsText" dxfId="44" priority="3" operator="containsText" text="1">
      <formula>NOT(ISERROR(SEARCH("1",D5)))</formula>
    </cfRule>
  </conditionalFormatting>
  <conditionalFormatting sqref="E5:E14">
    <cfRule type="expression" dxfId="43" priority="2">
      <formula>OR($D5="No",$D5="Somewhat")</formula>
    </cfRule>
  </conditionalFormatting>
  <conditionalFormatting sqref="B5:B14">
    <cfRule type="expression" dxfId="42" priority="1">
      <formula>$E5="priority action"</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1CCA8EC-F7FC-443A-9793-5F39C2E3DFE3}">
          <x14:formula1>
            <xm:f>Hidden!$A$1:$A$2</xm:f>
          </x14:formula1>
          <xm:sqref>E5:E14</xm:sqref>
        </x14:dataValidation>
        <x14:dataValidation type="list" allowBlank="1" showInputMessage="1" showErrorMessage="1" xr:uid="{3EFD96A8-27F4-487E-A7E8-F033D69B9F1C}">
          <x14:formula1>
            <xm:f>Hidden!$A$4:$A$7</xm:f>
          </x14:formula1>
          <xm:sqref>D5:D14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B292-F90D-46BF-9E29-7A5C932D6B30}">
  <sheetPr codeName="Sheet6"/>
  <dimension ref="A1:K50"/>
  <sheetViews>
    <sheetView showGridLines="0" zoomScale="90" zoomScaleNormal="90" workbookViewId="0">
      <pane ySplit="4" topLeftCell="A5" activePane="bottomLeft" state="frozen"/>
      <selection activeCell="A8" sqref="A8:M8"/>
      <selection pane="bottomLeft" activeCell="D6" sqref="D6"/>
    </sheetView>
  </sheetViews>
  <sheetFormatPr baseColWidth="10" defaultColWidth="8.83203125" defaultRowHeight="15" x14ac:dyDescent="0.2"/>
  <cols>
    <col min="1" max="1" width="21.6640625" style="71" customWidth="1"/>
    <col min="2" max="2" width="67.6640625" style="9" customWidth="1"/>
    <col min="3" max="3" width="75.5" style="9" customWidth="1"/>
    <col min="4" max="4" width="17.83203125" style="9" customWidth="1"/>
    <col min="5" max="5" width="56.6640625" style="9" customWidth="1"/>
    <col min="6" max="6" width="3.5" style="2" hidden="1" customWidth="1"/>
    <col min="7" max="7" width="15.6640625" style="11" hidden="1" customWidth="1"/>
    <col min="8" max="8" width="11.83203125" style="11" hidden="1" customWidth="1"/>
    <col min="9" max="9" width="17.1640625" style="1" hidden="1" customWidth="1"/>
    <col min="10" max="11" width="0" hidden="1" customWidth="1"/>
    <col min="13" max="13" width="10.5" customWidth="1"/>
    <col min="14" max="14" width="29.1640625" customWidth="1"/>
  </cols>
  <sheetData>
    <row r="1" spans="1:11" ht="34" x14ac:dyDescent="0.5">
      <c r="A1" s="72"/>
      <c r="B1" s="30" t="s">
        <v>358</v>
      </c>
      <c r="C1" s="29"/>
      <c r="D1" s="29"/>
      <c r="E1" s="29"/>
      <c r="F1" s="27"/>
      <c r="G1" s="27"/>
      <c r="H1" s="27"/>
      <c r="I1" s="27"/>
      <c r="J1" s="27"/>
      <c r="K1" s="27"/>
    </row>
    <row r="2" spans="1:11" ht="45" customHeight="1" x14ac:dyDescent="0.4">
      <c r="A2" s="73"/>
      <c r="B2" s="34" t="s">
        <v>176</v>
      </c>
      <c r="C2" s="32"/>
      <c r="D2" s="32"/>
      <c r="E2" s="32"/>
      <c r="F2" s="13"/>
      <c r="G2" s="14" t="s">
        <v>130</v>
      </c>
      <c r="H2" s="14" t="s">
        <v>131</v>
      </c>
      <c r="I2" s="14" t="s">
        <v>262</v>
      </c>
      <c r="J2" s="14" t="s">
        <v>81</v>
      </c>
      <c r="K2" s="14" t="s">
        <v>129</v>
      </c>
    </row>
    <row r="3" spans="1:11" s="3" customFormat="1" ht="47" customHeight="1" x14ac:dyDescent="0.2">
      <c r="A3" s="63"/>
      <c r="B3" s="213" t="s">
        <v>395</v>
      </c>
      <c r="C3" s="213"/>
      <c r="D3" s="213"/>
      <c r="E3" s="213"/>
      <c r="F3" s="15"/>
      <c r="G3" s="16"/>
      <c r="H3" s="16"/>
      <c r="I3" s="16"/>
      <c r="J3" s="17"/>
      <c r="K3" s="17"/>
    </row>
    <row r="4" spans="1:11" s="35" customFormat="1" ht="38" customHeight="1" x14ac:dyDescent="0.2">
      <c r="A4" s="50"/>
      <c r="B4" s="37" t="s">
        <v>77</v>
      </c>
      <c r="C4" s="37" t="s">
        <v>4</v>
      </c>
      <c r="D4" s="37" t="s">
        <v>340</v>
      </c>
      <c r="E4" s="38" t="s">
        <v>244</v>
      </c>
      <c r="F4" s="65"/>
      <c r="G4" s="220" t="s">
        <v>78</v>
      </c>
      <c r="H4" s="221"/>
      <c r="I4" s="221"/>
      <c r="J4" s="221"/>
      <c r="K4" s="221"/>
    </row>
    <row r="5" spans="1:11" s="77" customFormat="1" ht="43" customHeight="1" x14ac:dyDescent="0.2">
      <c r="A5" s="74"/>
      <c r="B5" s="115" t="s">
        <v>180</v>
      </c>
      <c r="C5" s="75"/>
      <c r="D5" s="75"/>
      <c r="E5" s="75"/>
      <c r="F5" s="76"/>
      <c r="G5" s="218"/>
      <c r="H5" s="219"/>
      <c r="I5" s="219"/>
      <c r="J5" s="219"/>
      <c r="K5" s="219"/>
    </row>
    <row r="6" spans="1:11" s="3" customFormat="1" ht="55" customHeight="1" x14ac:dyDescent="0.2">
      <c r="A6" s="55">
        <v>4.0999999999999996</v>
      </c>
      <c r="B6" s="42" t="s">
        <v>179</v>
      </c>
      <c r="C6" s="42" t="s">
        <v>181</v>
      </c>
      <c r="D6" s="44"/>
      <c r="E6" s="44"/>
      <c r="F6" s="41"/>
      <c r="G6" s="59">
        <f>D6</f>
        <v>0</v>
      </c>
      <c r="H6" s="59"/>
      <c r="I6" s="61"/>
      <c r="J6" s="62"/>
      <c r="K6" s="62"/>
    </row>
    <row r="7" spans="1:11" s="3" customFormat="1" ht="47" customHeight="1" x14ac:dyDescent="0.2">
      <c r="A7" s="56">
        <v>4.2</v>
      </c>
      <c r="B7" s="117" t="s">
        <v>178</v>
      </c>
      <c r="C7" s="117" t="s">
        <v>182</v>
      </c>
      <c r="D7" s="47"/>
      <c r="E7" s="47"/>
      <c r="F7" s="41"/>
      <c r="G7" s="59"/>
      <c r="H7" s="59"/>
      <c r="I7" s="61"/>
      <c r="J7" s="62"/>
      <c r="K7" s="62">
        <f>D7</f>
        <v>0</v>
      </c>
    </row>
    <row r="8" spans="1:11" s="3" customFormat="1" ht="43" customHeight="1" x14ac:dyDescent="0.2">
      <c r="A8" s="56">
        <v>4.3</v>
      </c>
      <c r="B8" s="117" t="s">
        <v>311</v>
      </c>
      <c r="C8" s="117" t="s">
        <v>291</v>
      </c>
      <c r="D8" s="47"/>
      <c r="E8" s="47"/>
      <c r="F8" s="41"/>
      <c r="G8" s="59"/>
      <c r="H8" s="59"/>
      <c r="I8" s="61"/>
      <c r="J8" s="62"/>
      <c r="K8" s="62"/>
    </row>
    <row r="9" spans="1:11" s="3" customFormat="1" ht="73" customHeight="1" x14ac:dyDescent="0.2">
      <c r="A9" s="56">
        <v>4.4000000000000004</v>
      </c>
      <c r="B9" s="117" t="s">
        <v>351</v>
      </c>
      <c r="C9" s="117" t="s">
        <v>292</v>
      </c>
      <c r="D9" s="47"/>
      <c r="E9" s="47"/>
      <c r="F9" s="41"/>
      <c r="G9" s="59"/>
      <c r="H9" s="59"/>
      <c r="I9" s="61"/>
      <c r="J9" s="62"/>
      <c r="K9" s="62"/>
    </row>
    <row r="10" spans="1:11" s="3" customFormat="1" ht="42" customHeight="1" thickBot="1" x14ac:dyDescent="0.25">
      <c r="A10" s="114">
        <v>4.5</v>
      </c>
      <c r="B10" s="148" t="s">
        <v>350</v>
      </c>
      <c r="C10" s="148" t="s">
        <v>183</v>
      </c>
      <c r="D10" s="111"/>
      <c r="E10" s="111"/>
      <c r="F10" s="41"/>
      <c r="G10" s="59"/>
      <c r="H10" s="59"/>
      <c r="I10" s="61"/>
      <c r="J10" s="62"/>
      <c r="K10" s="62"/>
    </row>
    <row r="11" spans="1:11" s="82" customFormat="1" ht="34" customHeight="1" x14ac:dyDescent="0.2">
      <c r="A11" s="78"/>
      <c r="B11" s="87" t="s">
        <v>189</v>
      </c>
      <c r="C11" s="79"/>
      <c r="D11" s="80"/>
      <c r="E11" s="80"/>
      <c r="F11" s="81"/>
      <c r="G11" s="222"/>
      <c r="H11" s="222"/>
      <c r="I11" s="222"/>
      <c r="J11" s="222"/>
      <c r="K11" s="222"/>
    </row>
    <row r="12" spans="1:11" s="3" customFormat="1" ht="37" customHeight="1" x14ac:dyDescent="0.2">
      <c r="A12" s="55">
        <v>4.5999999999999996</v>
      </c>
      <c r="B12" s="42" t="s">
        <v>184</v>
      </c>
      <c r="C12" s="42" t="s">
        <v>65</v>
      </c>
      <c r="D12" s="44"/>
      <c r="E12" s="44"/>
      <c r="F12" s="41"/>
      <c r="G12" s="59"/>
      <c r="H12" s="59"/>
      <c r="I12" s="61"/>
      <c r="J12" s="62"/>
      <c r="K12" s="62"/>
    </row>
    <row r="13" spans="1:11" s="3" customFormat="1" ht="41" customHeight="1" x14ac:dyDescent="0.2">
      <c r="A13" s="56">
        <v>4.7</v>
      </c>
      <c r="B13" s="126" t="s">
        <v>185</v>
      </c>
      <c r="C13" s="117" t="s">
        <v>190</v>
      </c>
      <c r="D13" s="47"/>
      <c r="E13" s="47"/>
      <c r="F13" s="41"/>
      <c r="G13" s="59"/>
      <c r="H13" s="59"/>
      <c r="I13" s="61"/>
      <c r="J13" s="62"/>
      <c r="K13" s="62"/>
    </row>
    <row r="14" spans="1:11" s="3" customFormat="1" ht="43" customHeight="1" x14ac:dyDescent="0.2">
      <c r="A14" s="56">
        <v>4.8</v>
      </c>
      <c r="B14" s="117" t="s">
        <v>186</v>
      </c>
      <c r="C14" s="117" t="s">
        <v>66</v>
      </c>
      <c r="D14" s="47"/>
      <c r="E14" s="47"/>
      <c r="F14" s="41"/>
      <c r="G14" s="59">
        <f t="shared" ref="G14:G17" si="0">D14</f>
        <v>0</v>
      </c>
      <c r="H14" s="59"/>
      <c r="I14" s="61"/>
      <c r="J14" s="62"/>
      <c r="K14" s="62"/>
    </row>
    <row r="15" spans="1:11" s="3" customFormat="1" ht="58" customHeight="1" x14ac:dyDescent="0.2">
      <c r="A15" s="55">
        <v>4.9000000000000004</v>
      </c>
      <c r="B15" s="42" t="s">
        <v>203</v>
      </c>
      <c r="C15" s="42" t="s">
        <v>209</v>
      </c>
      <c r="D15" s="44"/>
      <c r="E15" s="44"/>
      <c r="F15" s="41"/>
      <c r="G15" s="59">
        <f t="shared" si="0"/>
        <v>0</v>
      </c>
      <c r="H15" s="59"/>
      <c r="I15" s="61"/>
      <c r="J15" s="62"/>
      <c r="K15" s="62"/>
    </row>
    <row r="16" spans="1:11" s="3" customFormat="1" ht="45" customHeight="1" x14ac:dyDescent="0.2">
      <c r="A16" s="57">
        <v>4.0999999999999996</v>
      </c>
      <c r="B16" s="149" t="s">
        <v>265</v>
      </c>
      <c r="C16" s="126" t="s">
        <v>46</v>
      </c>
      <c r="D16" s="47"/>
      <c r="E16" s="47"/>
      <c r="F16" s="41"/>
      <c r="G16" s="59">
        <f t="shared" si="0"/>
        <v>0</v>
      </c>
      <c r="H16" s="59"/>
      <c r="I16" s="61"/>
      <c r="J16" s="62"/>
      <c r="K16" s="62"/>
    </row>
    <row r="17" spans="1:11" s="3" customFormat="1" ht="48" customHeight="1" thickBot="1" x14ac:dyDescent="0.25">
      <c r="A17" s="113">
        <v>4.1100000000000003</v>
      </c>
      <c r="B17" s="148" t="s">
        <v>187</v>
      </c>
      <c r="C17" s="148" t="s">
        <v>188</v>
      </c>
      <c r="D17" s="111"/>
      <c r="E17" s="111"/>
      <c r="F17" s="41"/>
      <c r="G17" s="59">
        <f t="shared" si="0"/>
        <v>0</v>
      </c>
      <c r="H17" s="59"/>
      <c r="I17" s="61"/>
      <c r="J17" s="62"/>
      <c r="K17" s="62"/>
    </row>
    <row r="18" spans="1:11" s="82" customFormat="1" ht="28" customHeight="1" x14ac:dyDescent="0.2">
      <c r="A18" s="78"/>
      <c r="B18" s="87" t="s">
        <v>191</v>
      </c>
      <c r="C18" s="79"/>
      <c r="D18" s="80"/>
      <c r="E18" s="80"/>
      <c r="F18" s="81"/>
      <c r="G18" s="222"/>
      <c r="H18" s="222"/>
      <c r="I18" s="222"/>
      <c r="J18" s="222"/>
      <c r="K18" s="222"/>
    </row>
    <row r="19" spans="1:11" s="3" customFormat="1" ht="51" x14ac:dyDescent="0.2">
      <c r="A19" s="40">
        <v>4.12</v>
      </c>
      <c r="B19" s="41" t="s">
        <v>192</v>
      </c>
      <c r="C19" s="150" t="s">
        <v>195</v>
      </c>
      <c r="D19" s="25"/>
      <c r="E19" s="25"/>
      <c r="F19" s="41"/>
      <c r="G19" s="59">
        <f>D19</f>
        <v>0</v>
      </c>
      <c r="H19" s="59"/>
      <c r="I19" s="61"/>
      <c r="J19" s="62"/>
      <c r="K19" s="62"/>
    </row>
    <row r="20" spans="1:11" s="3" customFormat="1" ht="59" customHeight="1" x14ac:dyDescent="0.2">
      <c r="A20" s="48">
        <v>4.13</v>
      </c>
      <c r="B20" s="149" t="s">
        <v>193</v>
      </c>
      <c r="C20" s="117" t="s">
        <v>196</v>
      </c>
      <c r="D20" s="47"/>
      <c r="E20" s="47"/>
      <c r="F20" s="41"/>
      <c r="G20" s="59"/>
      <c r="H20" s="59"/>
      <c r="I20" s="61"/>
      <c r="J20" s="62"/>
      <c r="K20" s="62"/>
    </row>
    <row r="21" spans="1:11" s="3" customFormat="1" ht="59" customHeight="1" x14ac:dyDescent="0.2">
      <c r="A21" s="40">
        <v>4.1399999999999997</v>
      </c>
      <c r="B21" s="76" t="s">
        <v>263</v>
      </c>
      <c r="C21" s="41" t="s">
        <v>50</v>
      </c>
      <c r="D21" s="25"/>
      <c r="E21" s="25"/>
      <c r="F21" s="41"/>
      <c r="G21" s="59">
        <f t="shared" ref="G21:G22" si="1">D21</f>
        <v>0</v>
      </c>
      <c r="H21" s="59"/>
      <c r="I21" s="61"/>
      <c r="J21" s="62"/>
      <c r="K21" s="62">
        <f>D21</f>
        <v>0</v>
      </c>
    </row>
    <row r="22" spans="1:11" s="3" customFormat="1" ht="45" customHeight="1" x14ac:dyDescent="0.2">
      <c r="A22" s="48">
        <v>4.1500000000000004</v>
      </c>
      <c r="B22" s="149" t="s">
        <v>48</v>
      </c>
      <c r="C22" s="117" t="s">
        <v>197</v>
      </c>
      <c r="D22" s="47"/>
      <c r="E22" s="47"/>
      <c r="F22" s="41"/>
      <c r="G22" s="59">
        <f t="shared" si="1"/>
        <v>0</v>
      </c>
      <c r="H22" s="59"/>
      <c r="I22" s="61"/>
      <c r="J22" s="62"/>
      <c r="K22" s="62"/>
    </row>
    <row r="23" spans="1:11" s="3" customFormat="1" ht="45" customHeight="1" thickBot="1" x14ac:dyDescent="0.25">
      <c r="A23" s="112">
        <v>4.16</v>
      </c>
      <c r="B23" s="151" t="s">
        <v>194</v>
      </c>
      <c r="C23" s="148" t="s">
        <v>198</v>
      </c>
      <c r="D23" s="111"/>
      <c r="E23" s="111"/>
      <c r="F23" s="41"/>
      <c r="G23" s="59"/>
      <c r="H23" s="59"/>
      <c r="I23" s="61"/>
      <c r="J23" s="62"/>
      <c r="K23" s="62"/>
    </row>
    <row r="24" spans="1:11" s="82" customFormat="1" ht="31" customHeight="1" x14ac:dyDescent="0.2">
      <c r="A24" s="78"/>
      <c r="B24" s="87" t="s">
        <v>199</v>
      </c>
      <c r="C24" s="79"/>
      <c r="D24" s="80"/>
      <c r="E24" s="80"/>
      <c r="F24" s="81"/>
      <c r="G24" s="222"/>
      <c r="H24" s="222"/>
      <c r="I24" s="222"/>
      <c r="J24" s="222"/>
      <c r="K24" s="222"/>
    </row>
    <row r="25" spans="1:11" s="3" customFormat="1" ht="42" customHeight="1" x14ac:dyDescent="0.2">
      <c r="A25" s="66">
        <v>4.17</v>
      </c>
      <c r="B25" s="76" t="s">
        <v>200</v>
      </c>
      <c r="C25" s="41" t="s">
        <v>312</v>
      </c>
      <c r="D25" s="25"/>
      <c r="E25" s="25"/>
      <c r="F25" s="41"/>
      <c r="G25" s="59"/>
      <c r="H25" s="59"/>
      <c r="I25" s="61"/>
      <c r="J25" s="62"/>
      <c r="K25" s="62">
        <f t="shared" ref="K25:K27" si="2">D25</f>
        <v>0</v>
      </c>
    </row>
    <row r="26" spans="1:11" s="3" customFormat="1" ht="43" customHeight="1" x14ac:dyDescent="0.2">
      <c r="A26" s="116">
        <v>4.18</v>
      </c>
      <c r="B26" s="149" t="s">
        <v>313</v>
      </c>
      <c r="C26" s="117" t="s">
        <v>201</v>
      </c>
      <c r="D26" s="47"/>
      <c r="E26" s="47"/>
      <c r="F26" s="41"/>
      <c r="G26" s="59"/>
      <c r="H26" s="59"/>
      <c r="I26" s="61"/>
      <c r="J26" s="62"/>
      <c r="K26" s="62">
        <f t="shared" si="2"/>
        <v>0</v>
      </c>
    </row>
    <row r="27" spans="1:11" s="3" customFormat="1" ht="44" customHeight="1" x14ac:dyDescent="0.2">
      <c r="A27" s="66">
        <v>4.1900000000000004</v>
      </c>
      <c r="B27" s="76" t="s">
        <v>47</v>
      </c>
      <c r="C27" s="41" t="s">
        <v>264</v>
      </c>
      <c r="D27" s="25"/>
      <c r="E27" s="25"/>
      <c r="F27" s="41"/>
      <c r="G27" s="59">
        <f t="shared" ref="G27:G35" si="3">D27</f>
        <v>0</v>
      </c>
      <c r="H27" s="59"/>
      <c r="I27" s="61"/>
      <c r="J27" s="62"/>
      <c r="K27" s="62">
        <f t="shared" si="2"/>
        <v>0</v>
      </c>
    </row>
    <row r="28" spans="1:11" s="3" customFormat="1" ht="45" customHeight="1" x14ac:dyDescent="0.2">
      <c r="A28" s="116">
        <v>4.2</v>
      </c>
      <c r="B28" s="149" t="s">
        <v>67</v>
      </c>
      <c r="C28" s="117" t="s">
        <v>68</v>
      </c>
      <c r="D28" s="47"/>
      <c r="E28" s="47"/>
      <c r="F28" s="41"/>
      <c r="G28" s="59">
        <f t="shared" si="3"/>
        <v>0</v>
      </c>
      <c r="H28" s="59"/>
      <c r="I28" s="61"/>
      <c r="J28" s="62"/>
      <c r="K28" s="62"/>
    </row>
    <row r="29" spans="1:11" s="3" customFormat="1" ht="44" customHeight="1" x14ac:dyDescent="0.2">
      <c r="A29" s="66">
        <v>4.21</v>
      </c>
      <c r="B29" s="76" t="s">
        <v>70</v>
      </c>
      <c r="C29" s="41" t="s">
        <v>69</v>
      </c>
      <c r="D29" s="25"/>
      <c r="E29" s="25"/>
      <c r="F29" s="41"/>
      <c r="G29" s="59">
        <f t="shared" si="3"/>
        <v>0</v>
      </c>
      <c r="H29" s="59"/>
      <c r="I29" s="61"/>
      <c r="J29" s="62"/>
      <c r="K29" s="62"/>
    </row>
    <row r="30" spans="1:11" s="3" customFormat="1" ht="59" customHeight="1" x14ac:dyDescent="0.2">
      <c r="A30" s="116">
        <v>4.22</v>
      </c>
      <c r="B30" s="149" t="s">
        <v>270</v>
      </c>
      <c r="C30" s="117" t="s">
        <v>202</v>
      </c>
      <c r="D30" s="47"/>
      <c r="E30" s="47"/>
      <c r="F30" s="41"/>
      <c r="G30" s="59">
        <f t="shared" si="3"/>
        <v>0</v>
      </c>
      <c r="H30" s="59"/>
      <c r="I30" s="61"/>
      <c r="J30" s="62"/>
      <c r="K30" s="62">
        <f t="shared" ref="K30:K34" si="4">D30</f>
        <v>0</v>
      </c>
    </row>
    <row r="31" spans="1:11" s="3" customFormat="1" ht="45" customHeight="1" x14ac:dyDescent="0.2">
      <c r="A31" s="66">
        <v>4.2300000000000004</v>
      </c>
      <c r="B31" s="41" t="s">
        <v>271</v>
      </c>
      <c r="C31" s="41" t="s">
        <v>64</v>
      </c>
      <c r="D31" s="25"/>
      <c r="E31" s="25"/>
      <c r="F31" s="41"/>
      <c r="G31" s="59">
        <f t="shared" si="3"/>
        <v>0</v>
      </c>
      <c r="H31" s="59"/>
      <c r="I31" s="61"/>
      <c r="J31" s="62"/>
      <c r="K31" s="62">
        <f t="shared" si="4"/>
        <v>0</v>
      </c>
    </row>
    <row r="32" spans="1:11" s="3" customFormat="1" ht="43" customHeight="1" x14ac:dyDescent="0.2">
      <c r="A32" s="116">
        <v>4.24</v>
      </c>
      <c r="B32" s="117" t="s">
        <v>314</v>
      </c>
      <c r="C32" s="117" t="s">
        <v>205</v>
      </c>
      <c r="D32" s="47"/>
      <c r="E32" s="47"/>
      <c r="F32" s="41"/>
      <c r="G32" s="59">
        <f t="shared" si="3"/>
        <v>0</v>
      </c>
      <c r="H32" s="59"/>
      <c r="I32" s="61"/>
      <c r="J32" s="62"/>
      <c r="K32" s="62">
        <f t="shared" si="4"/>
        <v>0</v>
      </c>
    </row>
    <row r="33" spans="1:11" s="3" customFormat="1" ht="41" customHeight="1" x14ac:dyDescent="0.2">
      <c r="A33" s="66">
        <v>4.25</v>
      </c>
      <c r="B33" s="41" t="s">
        <v>207</v>
      </c>
      <c r="C33" s="41" t="s">
        <v>206</v>
      </c>
      <c r="D33" s="25"/>
      <c r="E33" s="25"/>
      <c r="F33" s="41"/>
      <c r="G33" s="59">
        <f t="shared" si="3"/>
        <v>0</v>
      </c>
      <c r="H33" s="59"/>
      <c r="I33" s="61"/>
      <c r="J33" s="62"/>
      <c r="K33" s="62">
        <f t="shared" si="4"/>
        <v>0</v>
      </c>
    </row>
    <row r="34" spans="1:11" s="3" customFormat="1" ht="53" customHeight="1" x14ac:dyDescent="0.2">
      <c r="A34" s="116">
        <v>4.26</v>
      </c>
      <c r="B34" s="117" t="s">
        <v>266</v>
      </c>
      <c r="C34" s="117" t="s">
        <v>208</v>
      </c>
      <c r="D34" s="47"/>
      <c r="E34" s="47"/>
      <c r="F34" s="41"/>
      <c r="G34" s="59">
        <f t="shared" si="3"/>
        <v>0</v>
      </c>
      <c r="H34" s="59"/>
      <c r="I34" s="61"/>
      <c r="J34" s="62"/>
      <c r="K34" s="62">
        <f t="shared" si="4"/>
        <v>0</v>
      </c>
    </row>
    <row r="35" spans="1:11" s="3" customFormat="1" ht="76" customHeight="1" thickBot="1" x14ac:dyDescent="0.25">
      <c r="A35" s="110">
        <v>4.2699999999999996</v>
      </c>
      <c r="B35" s="148" t="s">
        <v>204</v>
      </c>
      <c r="C35" s="148" t="s">
        <v>293</v>
      </c>
      <c r="D35" s="111"/>
      <c r="E35" s="111"/>
      <c r="F35" s="41"/>
      <c r="G35" s="59">
        <f t="shared" si="3"/>
        <v>0</v>
      </c>
      <c r="H35" s="59"/>
      <c r="I35" s="61"/>
      <c r="J35" s="62"/>
      <c r="K35" s="62"/>
    </row>
    <row r="36" spans="1:11" s="82" customFormat="1" ht="36" customHeight="1" x14ac:dyDescent="0.2">
      <c r="A36" s="78"/>
      <c r="B36" s="87" t="s">
        <v>213</v>
      </c>
      <c r="C36" s="79"/>
      <c r="D36" s="80"/>
      <c r="E36" s="80"/>
      <c r="F36" s="81"/>
      <c r="G36" s="222"/>
      <c r="H36" s="222"/>
      <c r="I36" s="222"/>
      <c r="J36" s="222"/>
      <c r="K36" s="222"/>
    </row>
    <row r="37" spans="1:11" s="3" customFormat="1" ht="42" customHeight="1" x14ac:dyDescent="0.2">
      <c r="A37" s="66">
        <v>4.28</v>
      </c>
      <c r="B37" s="150" t="s">
        <v>294</v>
      </c>
      <c r="C37" s="41" t="s">
        <v>214</v>
      </c>
      <c r="D37" s="25"/>
      <c r="E37" s="25"/>
      <c r="F37" s="41"/>
      <c r="G37" s="59"/>
      <c r="H37" s="59"/>
      <c r="I37" s="61"/>
      <c r="J37" s="62"/>
      <c r="K37" s="62">
        <f t="shared" ref="K37:K39" si="5">D37</f>
        <v>0</v>
      </c>
    </row>
    <row r="38" spans="1:11" s="3" customFormat="1" ht="73" customHeight="1" x14ac:dyDescent="0.2">
      <c r="A38" s="116">
        <v>4.29</v>
      </c>
      <c r="B38" s="117" t="s">
        <v>272</v>
      </c>
      <c r="C38" s="126" t="s">
        <v>391</v>
      </c>
      <c r="D38" s="47"/>
      <c r="E38" s="47"/>
      <c r="F38" s="41"/>
      <c r="G38" s="59"/>
      <c r="H38" s="59"/>
      <c r="I38" s="61"/>
      <c r="J38" s="62"/>
      <c r="K38" s="62">
        <f t="shared" si="5"/>
        <v>0</v>
      </c>
    </row>
    <row r="39" spans="1:11" s="3" customFormat="1" ht="45" customHeight="1" x14ac:dyDescent="0.2">
      <c r="A39" s="66">
        <v>4.3</v>
      </c>
      <c r="B39" s="41" t="s">
        <v>49</v>
      </c>
      <c r="C39" s="41" t="s">
        <v>214</v>
      </c>
      <c r="D39" s="25"/>
      <c r="E39" s="25"/>
      <c r="F39" s="41"/>
      <c r="G39" s="59"/>
      <c r="H39" s="59"/>
      <c r="I39" s="61"/>
      <c r="J39" s="62"/>
      <c r="K39" s="62">
        <f t="shared" si="5"/>
        <v>0</v>
      </c>
    </row>
    <row r="40" spans="1:11" s="3" customFormat="1" ht="48" customHeight="1" x14ac:dyDescent="0.2">
      <c r="A40" s="116">
        <v>4.3099999999999996</v>
      </c>
      <c r="B40" s="117" t="s">
        <v>315</v>
      </c>
      <c r="C40" s="117" t="s">
        <v>316</v>
      </c>
      <c r="D40" s="47"/>
      <c r="E40" s="47"/>
      <c r="F40" s="41"/>
      <c r="G40" s="59"/>
      <c r="H40" s="59"/>
      <c r="I40" s="61"/>
      <c r="J40" s="62"/>
      <c r="K40" s="62"/>
    </row>
    <row r="41" spans="1:11" s="3" customFormat="1" ht="28" customHeight="1" x14ac:dyDescent="0.2">
      <c r="A41" s="66">
        <v>4.32</v>
      </c>
      <c r="B41" s="41" t="s">
        <v>210</v>
      </c>
      <c r="C41" s="41" t="s">
        <v>71</v>
      </c>
      <c r="D41" s="25"/>
      <c r="E41" s="25"/>
      <c r="F41" s="41"/>
      <c r="G41" s="59">
        <f>D41</f>
        <v>0</v>
      </c>
      <c r="H41" s="59"/>
      <c r="I41" s="61"/>
      <c r="J41" s="62"/>
      <c r="K41" s="62"/>
    </row>
    <row r="42" spans="1:11" s="3" customFormat="1" ht="86" customHeight="1" x14ac:dyDescent="0.2">
      <c r="A42" s="116">
        <v>4.33</v>
      </c>
      <c r="B42" s="126" t="s">
        <v>72</v>
      </c>
      <c r="C42" s="126" t="s">
        <v>295</v>
      </c>
      <c r="D42" s="47"/>
      <c r="E42" s="47"/>
      <c r="F42" s="41"/>
      <c r="G42" s="59"/>
      <c r="H42" s="59"/>
      <c r="I42" s="61"/>
      <c r="J42" s="62">
        <f>D42</f>
        <v>0</v>
      </c>
      <c r="K42" s="62"/>
    </row>
    <row r="43" spans="1:11" s="3" customFormat="1" ht="48" customHeight="1" x14ac:dyDescent="0.2">
      <c r="A43" s="66">
        <v>4.34</v>
      </c>
      <c r="B43" s="150" t="s">
        <v>211</v>
      </c>
      <c r="C43" s="150" t="s">
        <v>216</v>
      </c>
      <c r="D43" s="25"/>
      <c r="E43" s="25"/>
      <c r="F43" s="41"/>
      <c r="G43" s="59"/>
      <c r="H43" s="59"/>
      <c r="I43" s="61"/>
      <c r="J43" s="62">
        <f>D43</f>
        <v>0</v>
      </c>
      <c r="K43" s="62"/>
    </row>
    <row r="44" spans="1:11" s="3" customFormat="1" ht="43" customHeight="1" x14ac:dyDescent="0.2">
      <c r="A44" s="116">
        <v>4.3499999999999996</v>
      </c>
      <c r="B44" s="117" t="s">
        <v>267</v>
      </c>
      <c r="C44" s="117" t="s">
        <v>215</v>
      </c>
      <c r="D44" s="47"/>
      <c r="E44" s="47"/>
      <c r="F44" s="41"/>
      <c r="G44" s="59"/>
      <c r="H44" s="59"/>
      <c r="I44" s="61"/>
      <c r="J44" s="62">
        <f>D44</f>
        <v>0</v>
      </c>
      <c r="K44" s="62"/>
    </row>
    <row r="45" spans="1:11" s="3" customFormat="1" ht="79" customHeight="1" thickBot="1" x14ac:dyDescent="0.25">
      <c r="A45" s="110">
        <v>4.3600000000000003</v>
      </c>
      <c r="B45" s="152" t="s">
        <v>268</v>
      </c>
      <c r="C45" s="152" t="s">
        <v>212</v>
      </c>
      <c r="D45" s="111"/>
      <c r="E45" s="111"/>
      <c r="F45" s="41"/>
      <c r="G45" s="59">
        <f>D45</f>
        <v>0</v>
      </c>
      <c r="H45" s="59"/>
      <c r="I45" s="61"/>
      <c r="J45" s="62"/>
      <c r="K45" s="62">
        <f>D45</f>
        <v>0</v>
      </c>
    </row>
    <row r="46" spans="1:11" s="82" customFormat="1" ht="31" customHeight="1" x14ac:dyDescent="0.2">
      <c r="A46" s="78"/>
      <c r="B46" s="87" t="s">
        <v>217</v>
      </c>
      <c r="C46" s="79"/>
      <c r="D46" s="80"/>
      <c r="E46" s="80"/>
      <c r="F46" s="81"/>
      <c r="G46" s="222"/>
      <c r="H46" s="222"/>
      <c r="I46" s="222"/>
      <c r="J46" s="222"/>
      <c r="K46" s="222"/>
    </row>
    <row r="47" spans="1:11" s="3" customFormat="1" ht="47" customHeight="1" x14ac:dyDescent="0.2">
      <c r="A47" s="45">
        <v>4.37</v>
      </c>
      <c r="B47" s="140" t="s">
        <v>51</v>
      </c>
      <c r="C47" s="42" t="s">
        <v>296</v>
      </c>
      <c r="D47" s="44"/>
      <c r="E47" s="44"/>
      <c r="F47" s="41"/>
      <c r="G47" s="59"/>
      <c r="H47" s="59"/>
      <c r="I47" s="61"/>
      <c r="J47" s="62"/>
      <c r="K47" s="62">
        <f>D47</f>
        <v>0</v>
      </c>
    </row>
    <row r="48" spans="1:11" s="3" customFormat="1" ht="46" customHeight="1" x14ac:dyDescent="0.2">
      <c r="A48" s="40">
        <v>4.38</v>
      </c>
      <c r="B48" s="150" t="s">
        <v>53</v>
      </c>
      <c r="C48" s="41" t="s">
        <v>296</v>
      </c>
      <c r="D48" s="25"/>
      <c r="E48" s="25"/>
      <c r="F48" s="41"/>
      <c r="G48" s="67"/>
      <c r="H48" s="67"/>
      <c r="I48" s="68"/>
      <c r="J48" s="62"/>
      <c r="K48" s="62"/>
    </row>
    <row r="49" spans="1:11" s="181" customFormat="1" ht="33" customHeight="1" x14ac:dyDescent="0.3">
      <c r="A49" s="127"/>
      <c r="B49" s="128" t="s">
        <v>0</v>
      </c>
      <c r="C49" s="128"/>
      <c r="D49" s="170">
        <f>COUNTIF(D6:D48,"yes")+(COUNTIF(D6:D48,"somewhat")/2)</f>
        <v>0</v>
      </c>
      <c r="E49" s="170"/>
      <c r="F49" s="186"/>
      <c r="G49" s="187">
        <f t="shared" ref="G49:K49" si="6">COUNTIF(G6:G48,"yes")+(COUNTIF(G6:G48,"somewhat")/2)</f>
        <v>0</v>
      </c>
      <c r="H49" s="187">
        <f t="shared" si="6"/>
        <v>0</v>
      </c>
      <c r="I49" s="187">
        <f t="shared" si="6"/>
        <v>0</v>
      </c>
      <c r="J49" s="187">
        <f t="shared" si="6"/>
        <v>0</v>
      </c>
      <c r="K49" s="187">
        <f t="shared" si="6"/>
        <v>0</v>
      </c>
    </row>
    <row r="50" spans="1:11" s="169" customFormat="1" ht="30" customHeight="1" x14ac:dyDescent="0.25">
      <c r="A50" s="182"/>
      <c r="B50" s="134" t="s">
        <v>177</v>
      </c>
      <c r="C50" s="183"/>
      <c r="D50" s="184" t="e">
        <f>D49/(COUNTIF(D6:D48,"*")-COUNTIF(D6:D48,"Not applicable"))</f>
        <v>#DIV/0!</v>
      </c>
      <c r="E50" s="185"/>
      <c r="F50" s="175"/>
      <c r="G50" s="176">
        <f>(COUNTIF(G6:G48,"*")-COUNTIF(G6:G48,"Not applicable"))</f>
        <v>0</v>
      </c>
      <c r="H50" s="176">
        <f t="shared" ref="H50:K50" si="7">(COUNTIF(H6:H48,"*")-COUNTIF(H6:H48,"Not applicable"))</f>
        <v>0</v>
      </c>
      <c r="I50" s="176">
        <f t="shared" si="7"/>
        <v>0</v>
      </c>
      <c r="J50" s="176">
        <f t="shared" si="7"/>
        <v>0</v>
      </c>
      <c r="K50" s="176">
        <f t="shared" si="7"/>
        <v>0</v>
      </c>
    </row>
  </sheetData>
  <sheetProtection sheet="1" objects="1" scenarios="1"/>
  <mergeCells count="8">
    <mergeCell ref="B3:E3"/>
    <mergeCell ref="G5:K5"/>
    <mergeCell ref="G4:K4"/>
    <mergeCell ref="G36:K36"/>
    <mergeCell ref="G46:K46"/>
    <mergeCell ref="G11:K11"/>
    <mergeCell ref="G18:K18"/>
    <mergeCell ref="G24:K24"/>
  </mergeCells>
  <conditionalFormatting sqref="B6:B48">
    <cfRule type="expression" dxfId="41" priority="13">
      <formula>$E6="priority action"</formula>
    </cfRule>
  </conditionalFormatting>
  <conditionalFormatting sqref="D6:D10">
    <cfRule type="containsText" dxfId="40" priority="12" operator="containsText" text="1">
      <formula>NOT(ISERROR(SEARCH("1",D6)))</formula>
    </cfRule>
  </conditionalFormatting>
  <conditionalFormatting sqref="E6:E10">
    <cfRule type="expression" dxfId="39" priority="11">
      <formula>OR($D6="No",$D6="Somewhat")</formula>
    </cfRule>
  </conditionalFormatting>
  <conditionalFormatting sqref="D12:D17">
    <cfRule type="containsText" dxfId="38" priority="10" operator="containsText" text="1">
      <formula>NOT(ISERROR(SEARCH("1",D12)))</formula>
    </cfRule>
  </conditionalFormatting>
  <conditionalFormatting sqref="E12:E17">
    <cfRule type="expression" dxfId="37" priority="9">
      <formula>OR($D12="No",$D12="Somewhat")</formula>
    </cfRule>
  </conditionalFormatting>
  <conditionalFormatting sqref="D19:D23">
    <cfRule type="containsText" dxfId="36" priority="8" operator="containsText" text="1">
      <formula>NOT(ISERROR(SEARCH("1",D19)))</formula>
    </cfRule>
  </conditionalFormatting>
  <conditionalFormatting sqref="E19:E23">
    <cfRule type="expression" dxfId="35" priority="7">
      <formula>OR($D19="No",$D19="Somewhat")</formula>
    </cfRule>
  </conditionalFormatting>
  <conditionalFormatting sqref="D25:D35">
    <cfRule type="containsText" dxfId="34" priority="6" operator="containsText" text="1">
      <formula>NOT(ISERROR(SEARCH("1",D25)))</formula>
    </cfRule>
  </conditionalFormatting>
  <conditionalFormatting sqref="E25:E35">
    <cfRule type="expression" dxfId="33" priority="5">
      <formula>OR($D25="No",$D25="Somewhat")</formula>
    </cfRule>
  </conditionalFormatting>
  <conditionalFormatting sqref="D37:D45">
    <cfRule type="containsText" dxfId="32" priority="4" operator="containsText" text="1">
      <formula>NOT(ISERROR(SEARCH("1",D37)))</formula>
    </cfRule>
  </conditionalFormatting>
  <conditionalFormatting sqref="E37:E45">
    <cfRule type="expression" dxfId="31" priority="3">
      <formula>OR($D37="No",$D37="Somewhat")</formula>
    </cfRule>
  </conditionalFormatting>
  <conditionalFormatting sqref="D47:D48">
    <cfRule type="containsText" dxfId="30" priority="2" operator="containsText" text="1">
      <formula>NOT(ISERROR(SEARCH("1",D47)))</formula>
    </cfRule>
  </conditionalFormatting>
  <conditionalFormatting sqref="E47:E48">
    <cfRule type="expression" dxfId="29" priority="1">
      <formula>OR($D47="No",$D47="Somewhat")</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E8E02E0-9987-4657-AB98-901EB2578691}">
          <x14:formula1>
            <xm:f>Hidden!$A$4:$A$7</xm:f>
          </x14:formula1>
          <xm:sqref>D6:D10 D12:D17 D19:D23 D25:D35 D37:D45 D47:D48</xm:sqref>
        </x14:dataValidation>
        <x14:dataValidation type="list" allowBlank="1" showInputMessage="1" showErrorMessage="1" xr:uid="{1FDFB607-953B-46F5-BF84-2DC7E0F89657}">
          <x14:formula1>
            <xm:f>Hidden!$A$1:$A$2</xm:f>
          </x14:formula1>
          <xm:sqref>E6:E10 E12:E17 E19:E23 E25:E35 E37:E45 E47:E48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8165-3842-4857-BC12-539B0D82169A}">
  <sheetPr codeName="Sheet7"/>
  <dimension ref="A1:K46"/>
  <sheetViews>
    <sheetView showGridLines="0" zoomScale="90" zoomScaleNormal="90" workbookViewId="0">
      <pane ySplit="4" topLeftCell="A5" activePane="bottomLeft" state="frozen"/>
      <selection activeCell="A8" sqref="A8:M8"/>
      <selection pane="bottomLeft" activeCell="D6" sqref="D6"/>
    </sheetView>
  </sheetViews>
  <sheetFormatPr baseColWidth="10" defaultColWidth="8.83203125" defaultRowHeight="15" x14ac:dyDescent="0.2"/>
  <cols>
    <col min="1" max="1" width="21.6640625" style="71" customWidth="1"/>
    <col min="2" max="2" width="74" style="9" customWidth="1"/>
    <col min="3" max="3" width="71" style="9" customWidth="1"/>
    <col min="4" max="4" width="21" style="9" customWidth="1"/>
    <col min="5" max="5" width="51.83203125" style="9" customWidth="1"/>
    <col min="6" max="6" width="3.5" style="2" hidden="1" customWidth="1"/>
    <col min="7" max="7" width="15.6640625" style="11" hidden="1" customWidth="1"/>
    <col min="8" max="8" width="11.83203125" style="11" hidden="1" customWidth="1"/>
    <col min="9" max="9" width="17.1640625" style="1" hidden="1" customWidth="1"/>
    <col min="10" max="11" width="0" hidden="1" customWidth="1"/>
    <col min="13" max="13" width="10.5" customWidth="1"/>
    <col min="14" max="14" width="29.1640625" customWidth="1"/>
  </cols>
  <sheetData>
    <row r="1" spans="1:11" ht="34" x14ac:dyDescent="0.5">
      <c r="A1" s="69"/>
      <c r="B1" s="30" t="s">
        <v>358</v>
      </c>
      <c r="C1" s="29"/>
      <c r="D1" s="29"/>
      <c r="E1" s="29"/>
      <c r="F1" s="27"/>
      <c r="G1" s="27"/>
      <c r="H1" s="27"/>
      <c r="I1" s="27"/>
      <c r="J1" s="27"/>
      <c r="K1" s="27"/>
    </row>
    <row r="2" spans="1:11" ht="42" customHeight="1" x14ac:dyDescent="0.4">
      <c r="A2" s="86"/>
      <c r="B2" s="34" t="s">
        <v>356</v>
      </c>
      <c r="C2" s="84"/>
      <c r="D2" s="84"/>
      <c r="E2" s="84"/>
      <c r="F2"/>
      <c r="G2" s="6" t="s">
        <v>130</v>
      </c>
      <c r="H2" s="6" t="s">
        <v>131</v>
      </c>
      <c r="I2" s="6" t="s">
        <v>262</v>
      </c>
      <c r="J2" s="6" t="s">
        <v>81</v>
      </c>
      <c r="K2" s="6" t="s">
        <v>129</v>
      </c>
    </row>
    <row r="3" spans="1:11" s="3" customFormat="1" ht="60" customHeight="1" x14ac:dyDescent="0.2">
      <c r="A3" s="83"/>
      <c r="B3" s="213" t="s">
        <v>392</v>
      </c>
      <c r="C3" s="213"/>
      <c r="D3" s="213"/>
      <c r="E3" s="213"/>
      <c r="G3" s="7"/>
      <c r="H3" s="7"/>
      <c r="I3" s="7"/>
      <c r="J3" s="8"/>
      <c r="K3" s="8"/>
    </row>
    <row r="4" spans="1:11" s="3" customFormat="1" ht="34" customHeight="1" x14ac:dyDescent="0.2">
      <c r="A4" s="36"/>
      <c r="B4" s="37" t="s">
        <v>77</v>
      </c>
      <c r="C4" s="37" t="s">
        <v>4</v>
      </c>
      <c r="D4" s="37" t="s">
        <v>340</v>
      </c>
      <c r="E4" s="38" t="s">
        <v>244</v>
      </c>
      <c r="F4" s="85"/>
      <c r="G4" s="223" t="s">
        <v>78</v>
      </c>
      <c r="H4" s="224"/>
      <c r="I4" s="224"/>
      <c r="J4" s="224"/>
      <c r="K4" s="224"/>
    </row>
    <row r="5" spans="1:11" s="90" customFormat="1" ht="37" customHeight="1" x14ac:dyDescent="0.25">
      <c r="A5" s="79"/>
      <c r="B5" s="87" t="s">
        <v>80</v>
      </c>
      <c r="C5" s="79"/>
      <c r="D5" s="88"/>
      <c r="E5" s="88"/>
      <c r="F5" s="89"/>
      <c r="G5" s="226"/>
      <c r="H5" s="227"/>
      <c r="I5" s="227"/>
      <c r="J5" s="227"/>
      <c r="K5" s="227"/>
    </row>
    <row r="6" spans="1:11" ht="61" customHeight="1" x14ac:dyDescent="0.2">
      <c r="A6" s="93">
        <v>5.0999999999999996</v>
      </c>
      <c r="B6" s="153" t="s">
        <v>220</v>
      </c>
      <c r="C6" s="153" t="s">
        <v>218</v>
      </c>
      <c r="D6" s="44"/>
      <c r="E6" s="44"/>
      <c r="G6" s="154"/>
      <c r="H6" s="154">
        <f>D6</f>
        <v>0</v>
      </c>
      <c r="I6" s="155"/>
      <c r="J6" s="156"/>
      <c r="K6" s="156"/>
    </row>
    <row r="7" spans="1:11" ht="44" customHeight="1" x14ac:dyDescent="0.2">
      <c r="A7" s="94">
        <v>5.2</v>
      </c>
      <c r="B7" s="121" t="s">
        <v>221</v>
      </c>
      <c r="C7" s="121" t="s">
        <v>219</v>
      </c>
      <c r="D7" s="47"/>
      <c r="E7" s="47"/>
      <c r="G7" s="154"/>
      <c r="H7" s="154">
        <f t="shared" ref="H7:H11" si="0">D7</f>
        <v>0</v>
      </c>
      <c r="I7" s="155"/>
      <c r="J7" s="156"/>
      <c r="K7" s="156"/>
    </row>
    <row r="8" spans="1:11" ht="64" customHeight="1" x14ac:dyDescent="0.2">
      <c r="A8" s="94">
        <v>5.3</v>
      </c>
      <c r="B8" s="121" t="s">
        <v>222</v>
      </c>
      <c r="C8" s="121" t="s">
        <v>227</v>
      </c>
      <c r="D8" s="47"/>
      <c r="E8" s="47"/>
      <c r="G8" s="154"/>
      <c r="H8" s="154">
        <f t="shared" si="0"/>
        <v>0</v>
      </c>
      <c r="I8" s="155"/>
      <c r="J8" s="156"/>
      <c r="K8" s="156"/>
    </row>
    <row r="9" spans="1:11" ht="74" customHeight="1" x14ac:dyDescent="0.2">
      <c r="A9" s="94">
        <v>5.4</v>
      </c>
      <c r="B9" s="121" t="s">
        <v>319</v>
      </c>
      <c r="C9" s="121" t="s">
        <v>299</v>
      </c>
      <c r="D9" s="47"/>
      <c r="E9" s="47"/>
      <c r="G9" s="154"/>
      <c r="H9" s="154">
        <f t="shared" si="0"/>
        <v>0</v>
      </c>
      <c r="I9" s="155"/>
      <c r="J9" s="156"/>
      <c r="K9" s="156"/>
    </row>
    <row r="10" spans="1:11" ht="43" customHeight="1" x14ac:dyDescent="0.2">
      <c r="A10" s="94">
        <v>5.5</v>
      </c>
      <c r="B10" s="157" t="s">
        <v>223</v>
      </c>
      <c r="C10" s="121" t="s">
        <v>228</v>
      </c>
      <c r="D10" s="47"/>
      <c r="E10" s="47"/>
      <c r="G10" s="154"/>
      <c r="H10" s="154">
        <f t="shared" si="0"/>
        <v>0</v>
      </c>
      <c r="I10" s="155"/>
      <c r="J10" s="156"/>
      <c r="K10" s="156"/>
    </row>
    <row r="11" spans="1:11" ht="46" customHeight="1" x14ac:dyDescent="0.2">
      <c r="A11" s="94">
        <v>5.6</v>
      </c>
      <c r="B11" s="157" t="s">
        <v>300</v>
      </c>
      <c r="C11" s="121" t="s">
        <v>320</v>
      </c>
      <c r="D11" s="47"/>
      <c r="E11" s="47"/>
      <c r="G11" s="154"/>
      <c r="H11" s="154">
        <f t="shared" si="0"/>
        <v>0</v>
      </c>
      <c r="I11" s="155"/>
      <c r="J11" s="156"/>
      <c r="K11" s="156"/>
    </row>
    <row r="12" spans="1:11" ht="60" customHeight="1" x14ac:dyDescent="0.2">
      <c r="A12" s="94">
        <v>5.7</v>
      </c>
      <c r="B12" s="157" t="s">
        <v>92</v>
      </c>
      <c r="C12" s="121" t="s">
        <v>229</v>
      </c>
      <c r="D12" s="47"/>
      <c r="E12" s="47"/>
      <c r="G12" s="154"/>
      <c r="H12" s="154"/>
      <c r="I12" s="155"/>
      <c r="J12" s="156"/>
      <c r="K12" s="156">
        <f>D12</f>
        <v>0</v>
      </c>
    </row>
    <row r="13" spans="1:11" ht="77" customHeight="1" thickBot="1" x14ac:dyDescent="0.25">
      <c r="A13" s="109">
        <v>5.8</v>
      </c>
      <c r="B13" s="158" t="s">
        <v>224</v>
      </c>
      <c r="C13" s="159" t="s">
        <v>301</v>
      </c>
      <c r="D13" s="105"/>
      <c r="E13" s="105"/>
      <c r="G13" s="154"/>
      <c r="H13" s="154"/>
      <c r="I13" s="155"/>
      <c r="J13" s="156"/>
      <c r="K13" s="156">
        <f>D13</f>
        <v>0</v>
      </c>
    </row>
    <row r="14" spans="1:11" s="90" customFormat="1" ht="37" customHeight="1" x14ac:dyDescent="0.25">
      <c r="A14" s="79"/>
      <c r="B14" s="87" t="s">
        <v>94</v>
      </c>
      <c r="C14" s="79"/>
      <c r="D14" s="91"/>
      <c r="E14" s="91"/>
      <c r="F14" s="89"/>
      <c r="G14" s="225"/>
      <c r="H14" s="225"/>
      <c r="I14" s="225"/>
      <c r="J14" s="225"/>
      <c r="K14" s="225"/>
    </row>
    <row r="15" spans="1:11" ht="35" customHeight="1" x14ac:dyDescent="0.2">
      <c r="A15" s="93">
        <v>5.9</v>
      </c>
      <c r="B15" s="153" t="s">
        <v>225</v>
      </c>
      <c r="C15" s="153" t="s">
        <v>230</v>
      </c>
      <c r="D15" s="44"/>
      <c r="E15" s="44"/>
      <c r="G15" s="154"/>
      <c r="H15" s="154">
        <f t="shared" ref="H15:H16" si="1">D15</f>
        <v>0</v>
      </c>
      <c r="I15" s="155"/>
      <c r="J15" s="156"/>
      <c r="K15" s="156"/>
    </row>
    <row r="16" spans="1:11" ht="48" customHeight="1" x14ac:dyDescent="0.2">
      <c r="A16" s="95">
        <v>5.0999999999999996</v>
      </c>
      <c r="B16" s="121" t="s">
        <v>226</v>
      </c>
      <c r="C16" s="121" t="s">
        <v>231</v>
      </c>
      <c r="D16" s="47"/>
      <c r="E16" s="47"/>
      <c r="G16" s="154"/>
      <c r="H16" s="154">
        <f t="shared" si="1"/>
        <v>0</v>
      </c>
      <c r="I16" s="155"/>
      <c r="J16" s="156"/>
      <c r="K16" s="156"/>
    </row>
    <row r="17" spans="1:11" ht="59" customHeight="1" x14ac:dyDescent="0.2">
      <c r="A17" s="95">
        <v>5.1100000000000003</v>
      </c>
      <c r="B17" s="121" t="s">
        <v>95</v>
      </c>
      <c r="C17" s="121" t="s">
        <v>232</v>
      </c>
      <c r="D17" s="47"/>
      <c r="E17" s="47"/>
      <c r="G17" s="154"/>
      <c r="H17" s="154"/>
      <c r="I17" s="155"/>
      <c r="J17" s="156"/>
      <c r="K17" s="156"/>
    </row>
    <row r="18" spans="1:11" ht="41" customHeight="1" x14ac:dyDescent="0.2">
      <c r="A18" s="95">
        <v>5.12</v>
      </c>
      <c r="B18" s="121" t="s">
        <v>93</v>
      </c>
      <c r="C18" s="121" t="s">
        <v>91</v>
      </c>
      <c r="D18" s="47"/>
      <c r="E18" s="47"/>
      <c r="G18" s="154"/>
      <c r="H18" s="154">
        <f t="shared" ref="H18:H19" si="2">D18</f>
        <v>0</v>
      </c>
      <c r="I18" s="155"/>
      <c r="J18" s="156"/>
      <c r="K18" s="156"/>
    </row>
    <row r="19" spans="1:11" ht="59" customHeight="1" thickBot="1" x14ac:dyDescent="0.25">
      <c r="A19" s="108">
        <v>5.13</v>
      </c>
      <c r="B19" s="159" t="s">
        <v>269</v>
      </c>
      <c r="C19" s="159" t="s">
        <v>302</v>
      </c>
      <c r="D19" s="105"/>
      <c r="E19" s="105"/>
      <c r="G19" s="154"/>
      <c r="H19" s="154">
        <f t="shared" si="2"/>
        <v>0</v>
      </c>
      <c r="I19" s="155"/>
      <c r="J19" s="156"/>
      <c r="K19" s="156"/>
    </row>
    <row r="20" spans="1:11" s="90" customFormat="1" ht="40" customHeight="1" x14ac:dyDescent="0.25">
      <c r="A20" s="79"/>
      <c r="B20" s="87" t="s">
        <v>38</v>
      </c>
      <c r="C20" s="79"/>
      <c r="D20" s="91"/>
      <c r="E20" s="91"/>
      <c r="F20" s="89"/>
      <c r="G20" s="225"/>
      <c r="H20" s="225"/>
      <c r="I20" s="225"/>
      <c r="J20" s="225"/>
      <c r="K20" s="225"/>
    </row>
    <row r="21" spans="1:11" ht="54" customHeight="1" x14ac:dyDescent="0.2">
      <c r="A21" s="55">
        <v>5.14</v>
      </c>
      <c r="B21" s="122" t="s">
        <v>31</v>
      </c>
      <c r="C21" s="122" t="s">
        <v>303</v>
      </c>
      <c r="D21" s="44"/>
      <c r="E21" s="44"/>
      <c r="G21" s="154"/>
      <c r="H21" s="154">
        <f>D21</f>
        <v>0</v>
      </c>
      <c r="I21" s="155"/>
      <c r="J21" s="156"/>
      <c r="K21" s="156">
        <f>D21</f>
        <v>0</v>
      </c>
    </row>
    <row r="22" spans="1:11" ht="47" customHeight="1" x14ac:dyDescent="0.2">
      <c r="A22" s="56">
        <v>5.15</v>
      </c>
      <c r="B22" s="120" t="s">
        <v>32</v>
      </c>
      <c r="C22" s="120" t="s">
        <v>321</v>
      </c>
      <c r="D22" s="47"/>
      <c r="E22" s="47"/>
      <c r="G22" s="154"/>
      <c r="H22" s="154"/>
      <c r="I22" s="155"/>
      <c r="J22" s="156"/>
      <c r="K22" s="156"/>
    </row>
    <row r="23" spans="1:11" ht="41" customHeight="1" x14ac:dyDescent="0.2">
      <c r="A23" s="56">
        <v>5.16</v>
      </c>
      <c r="B23" s="120" t="s">
        <v>322</v>
      </c>
      <c r="C23" s="120" t="s">
        <v>323</v>
      </c>
      <c r="D23" s="47"/>
      <c r="E23" s="47"/>
      <c r="G23" s="154"/>
      <c r="H23" s="154"/>
      <c r="I23" s="155"/>
      <c r="J23" s="156"/>
      <c r="K23" s="156"/>
    </row>
    <row r="24" spans="1:11" ht="63" customHeight="1" thickBot="1" x14ac:dyDescent="0.25">
      <c r="A24" s="106">
        <v>5.17</v>
      </c>
      <c r="B24" s="160" t="s">
        <v>324</v>
      </c>
      <c r="C24" s="160" t="s">
        <v>325</v>
      </c>
      <c r="D24" s="105"/>
      <c r="E24" s="105"/>
      <c r="G24" s="154"/>
      <c r="H24" s="154"/>
      <c r="I24" s="155"/>
      <c r="J24" s="156"/>
      <c r="K24" s="156">
        <f>D24</f>
        <v>0</v>
      </c>
    </row>
    <row r="25" spans="1:11" s="90" customFormat="1" ht="33" customHeight="1" x14ac:dyDescent="0.25">
      <c r="A25" s="79"/>
      <c r="B25" s="87" t="s">
        <v>39</v>
      </c>
      <c r="C25" s="79"/>
      <c r="D25" s="91"/>
      <c r="E25" s="91"/>
      <c r="F25" s="89"/>
      <c r="G25" s="92"/>
      <c r="H25" s="92"/>
      <c r="I25" s="92"/>
      <c r="J25" s="92"/>
      <c r="K25" s="92"/>
    </row>
    <row r="26" spans="1:11" ht="43" customHeight="1" x14ac:dyDescent="0.2">
      <c r="A26" s="55">
        <v>5.18</v>
      </c>
      <c r="B26" s="124" t="s">
        <v>33</v>
      </c>
      <c r="C26" s="124" t="s">
        <v>233</v>
      </c>
      <c r="D26" s="44"/>
      <c r="E26" s="44"/>
      <c r="G26" s="154"/>
      <c r="H26" s="154">
        <f t="shared" ref="H26:H33" si="3">D26</f>
        <v>0</v>
      </c>
      <c r="I26" s="155"/>
      <c r="J26" s="156"/>
      <c r="K26" s="156"/>
    </row>
    <row r="27" spans="1:11" ht="51" x14ac:dyDescent="0.2">
      <c r="A27" s="56">
        <v>5.19</v>
      </c>
      <c r="B27" s="125" t="s">
        <v>34</v>
      </c>
      <c r="C27" s="125" t="s">
        <v>341</v>
      </c>
      <c r="D27" s="47"/>
      <c r="E27" s="47"/>
      <c r="G27" s="154"/>
      <c r="H27" s="154">
        <f t="shared" si="3"/>
        <v>0</v>
      </c>
      <c r="I27" s="155"/>
      <c r="J27" s="156"/>
      <c r="K27" s="156"/>
    </row>
    <row r="28" spans="1:11" ht="33" customHeight="1" x14ac:dyDescent="0.2">
      <c r="A28" s="57">
        <v>5.2</v>
      </c>
      <c r="B28" s="125" t="s">
        <v>35</v>
      </c>
      <c r="C28" s="125" t="s">
        <v>234</v>
      </c>
      <c r="D28" s="47"/>
      <c r="E28" s="47"/>
      <c r="G28" s="154"/>
      <c r="H28" s="154">
        <f t="shared" si="3"/>
        <v>0</v>
      </c>
      <c r="I28" s="155"/>
      <c r="J28" s="156"/>
      <c r="K28" s="156"/>
    </row>
    <row r="29" spans="1:11" ht="63" customHeight="1" x14ac:dyDescent="0.2">
      <c r="A29" s="56">
        <v>5.21</v>
      </c>
      <c r="B29" s="125" t="s">
        <v>73</v>
      </c>
      <c r="C29" s="125" t="s">
        <v>235</v>
      </c>
      <c r="D29" s="47"/>
      <c r="E29" s="47"/>
      <c r="G29" s="154"/>
      <c r="H29" s="154">
        <f t="shared" si="3"/>
        <v>0</v>
      </c>
      <c r="I29" s="155"/>
      <c r="J29" s="156"/>
      <c r="K29" s="156"/>
    </row>
    <row r="30" spans="1:11" ht="79" customHeight="1" x14ac:dyDescent="0.2">
      <c r="A30" s="56">
        <v>5.22</v>
      </c>
      <c r="B30" s="125" t="s">
        <v>326</v>
      </c>
      <c r="C30" s="125" t="s">
        <v>327</v>
      </c>
      <c r="D30" s="47"/>
      <c r="E30" s="47"/>
      <c r="G30" s="154"/>
      <c r="H30" s="154">
        <f t="shared" si="3"/>
        <v>0</v>
      </c>
      <c r="I30" s="155"/>
      <c r="J30" s="156"/>
      <c r="K30" s="156">
        <f>D30</f>
        <v>0</v>
      </c>
    </row>
    <row r="31" spans="1:11" ht="74" customHeight="1" x14ac:dyDescent="0.2">
      <c r="A31" s="56">
        <v>5.23</v>
      </c>
      <c r="B31" s="125" t="s">
        <v>36</v>
      </c>
      <c r="C31" s="125" t="s">
        <v>236</v>
      </c>
      <c r="D31" s="47"/>
      <c r="E31" s="47"/>
      <c r="G31" s="154"/>
      <c r="H31" s="154">
        <f t="shared" si="3"/>
        <v>0</v>
      </c>
      <c r="I31" s="155"/>
      <c r="J31" s="156"/>
      <c r="K31" s="156"/>
    </row>
    <row r="32" spans="1:11" ht="66" customHeight="1" x14ac:dyDescent="0.2">
      <c r="A32" s="56">
        <v>5.24</v>
      </c>
      <c r="B32" s="161" t="s">
        <v>37</v>
      </c>
      <c r="C32" s="161" t="s">
        <v>342</v>
      </c>
      <c r="D32" s="47"/>
      <c r="E32" s="47"/>
      <c r="G32" s="154"/>
      <c r="H32" s="154">
        <f t="shared" si="3"/>
        <v>0</v>
      </c>
      <c r="I32" s="155"/>
      <c r="J32" s="156"/>
      <c r="K32" s="156"/>
    </row>
    <row r="33" spans="1:11" ht="94" customHeight="1" thickBot="1" x14ac:dyDescent="0.25">
      <c r="A33" s="106">
        <v>5.25</v>
      </c>
      <c r="B33" s="162" t="s">
        <v>237</v>
      </c>
      <c r="C33" s="162" t="s">
        <v>353</v>
      </c>
      <c r="D33" s="105"/>
      <c r="E33" s="105"/>
      <c r="G33" s="154"/>
      <c r="H33" s="154">
        <f t="shared" si="3"/>
        <v>0</v>
      </c>
      <c r="I33" s="155"/>
      <c r="J33" s="156"/>
      <c r="K33" s="156"/>
    </row>
    <row r="34" spans="1:11" s="90" customFormat="1" ht="31" customHeight="1" x14ac:dyDescent="0.25">
      <c r="A34" s="79"/>
      <c r="B34" s="87" t="s">
        <v>40</v>
      </c>
      <c r="C34" s="79"/>
      <c r="D34" s="91"/>
      <c r="E34" s="91"/>
      <c r="F34" s="89"/>
      <c r="G34" s="225"/>
      <c r="H34" s="225"/>
      <c r="I34" s="225"/>
      <c r="J34" s="225"/>
      <c r="K34" s="225"/>
    </row>
    <row r="35" spans="1:11" ht="104" customHeight="1" x14ac:dyDescent="0.2">
      <c r="A35" s="55">
        <v>5.26</v>
      </c>
      <c r="B35" s="163" t="s">
        <v>41</v>
      </c>
      <c r="C35" s="163" t="s">
        <v>354</v>
      </c>
      <c r="D35" s="44"/>
      <c r="E35" s="44"/>
      <c r="G35" s="154"/>
      <c r="H35" s="154">
        <f t="shared" ref="H35:H37" si="4">D35</f>
        <v>0</v>
      </c>
      <c r="I35" s="155"/>
      <c r="J35" s="156"/>
      <c r="K35" s="156">
        <f t="shared" ref="K35:K37" si="5">D35</f>
        <v>0</v>
      </c>
    </row>
    <row r="36" spans="1:11" ht="128" customHeight="1" x14ac:dyDescent="0.2">
      <c r="A36" s="56">
        <v>5.27</v>
      </c>
      <c r="B36" s="161" t="s">
        <v>74</v>
      </c>
      <c r="C36" s="161" t="s">
        <v>308</v>
      </c>
      <c r="D36" s="47"/>
      <c r="E36" s="47"/>
      <c r="G36" s="154">
        <f>D36</f>
        <v>0</v>
      </c>
      <c r="H36" s="154">
        <f t="shared" si="4"/>
        <v>0</v>
      </c>
      <c r="I36" s="155"/>
      <c r="J36" s="156"/>
      <c r="K36" s="156">
        <f t="shared" si="5"/>
        <v>0</v>
      </c>
    </row>
    <row r="37" spans="1:11" ht="64" customHeight="1" x14ac:dyDescent="0.2">
      <c r="A37" s="56">
        <v>5.28</v>
      </c>
      <c r="B37" s="161" t="s">
        <v>42</v>
      </c>
      <c r="C37" s="161" t="s">
        <v>309</v>
      </c>
      <c r="D37" s="47"/>
      <c r="E37" s="47"/>
      <c r="G37" s="154">
        <f>D37</f>
        <v>0</v>
      </c>
      <c r="H37" s="154">
        <f t="shared" si="4"/>
        <v>0</v>
      </c>
      <c r="I37" s="155"/>
      <c r="J37" s="156"/>
      <c r="K37" s="156">
        <f t="shared" si="5"/>
        <v>0</v>
      </c>
    </row>
    <row r="38" spans="1:11" ht="63" customHeight="1" thickBot="1" x14ac:dyDescent="0.25">
      <c r="A38" s="106">
        <v>5.29</v>
      </c>
      <c r="B38" s="162" t="s">
        <v>297</v>
      </c>
      <c r="C38" s="162" t="s">
        <v>317</v>
      </c>
      <c r="D38" s="105"/>
      <c r="E38" s="105"/>
      <c r="G38" s="154"/>
      <c r="H38" s="154"/>
      <c r="I38" s="155"/>
      <c r="J38" s="156"/>
      <c r="K38" s="156"/>
    </row>
    <row r="39" spans="1:11" s="90" customFormat="1" ht="35" customHeight="1" x14ac:dyDescent="0.25">
      <c r="A39" s="87"/>
      <c r="B39" s="87" t="s">
        <v>43</v>
      </c>
      <c r="C39" s="87"/>
      <c r="D39" s="107"/>
      <c r="E39" s="107"/>
      <c r="F39" s="89"/>
      <c r="G39" s="225"/>
      <c r="H39" s="225"/>
      <c r="I39" s="225"/>
      <c r="J39" s="225"/>
      <c r="K39" s="225"/>
    </row>
    <row r="40" spans="1:11" ht="156" customHeight="1" x14ac:dyDescent="0.2">
      <c r="A40" s="96">
        <v>5.3</v>
      </c>
      <c r="B40" s="42" t="s">
        <v>75</v>
      </c>
      <c r="C40" s="42" t="s">
        <v>352</v>
      </c>
      <c r="D40" s="44"/>
      <c r="E40" s="44"/>
      <c r="G40" s="154"/>
      <c r="H40" s="154">
        <f t="shared" ref="H40:H41" si="6">D40</f>
        <v>0</v>
      </c>
      <c r="I40" s="155"/>
      <c r="J40" s="156"/>
      <c r="K40" s="156"/>
    </row>
    <row r="41" spans="1:11" ht="130" customHeight="1" thickBot="1" x14ac:dyDescent="0.25">
      <c r="A41" s="106">
        <v>5.31</v>
      </c>
      <c r="B41" s="164" t="s">
        <v>44</v>
      </c>
      <c r="C41" s="164" t="s">
        <v>318</v>
      </c>
      <c r="D41" s="105"/>
      <c r="E41" s="105"/>
      <c r="G41" s="154"/>
      <c r="H41" s="154">
        <f t="shared" si="6"/>
        <v>0</v>
      </c>
      <c r="I41" s="155"/>
      <c r="J41" s="156"/>
      <c r="K41" s="156">
        <f>D41</f>
        <v>0</v>
      </c>
    </row>
    <row r="42" spans="1:11" s="90" customFormat="1" ht="33" customHeight="1" x14ac:dyDescent="0.25">
      <c r="A42" s="87"/>
      <c r="B42" s="87" t="s">
        <v>379</v>
      </c>
      <c r="C42" s="87"/>
      <c r="D42" s="107"/>
      <c r="E42" s="107"/>
      <c r="F42" s="89"/>
      <c r="G42" s="225"/>
      <c r="H42" s="225"/>
      <c r="I42" s="225"/>
      <c r="J42" s="225"/>
      <c r="K42" s="225"/>
    </row>
    <row r="43" spans="1:11" ht="42" customHeight="1" x14ac:dyDescent="0.2">
      <c r="A43" s="55">
        <v>5.32</v>
      </c>
      <c r="B43" s="42" t="s">
        <v>45</v>
      </c>
      <c r="C43" s="42" t="s">
        <v>298</v>
      </c>
      <c r="D43" s="44"/>
      <c r="E43" s="44"/>
      <c r="G43" s="154">
        <f>D43</f>
        <v>0</v>
      </c>
      <c r="H43" s="154">
        <f>D43</f>
        <v>0</v>
      </c>
      <c r="I43" s="155"/>
      <c r="J43" s="156"/>
      <c r="K43" s="156"/>
    </row>
    <row r="44" spans="1:11" ht="57" customHeight="1" x14ac:dyDescent="0.2">
      <c r="A44" s="53">
        <v>5.33</v>
      </c>
      <c r="B44" s="41" t="s">
        <v>76</v>
      </c>
      <c r="C44" s="41" t="s">
        <v>238</v>
      </c>
      <c r="D44" s="25"/>
      <c r="E44" s="25"/>
      <c r="G44" s="154"/>
      <c r="H44" s="154"/>
      <c r="I44" s="155"/>
      <c r="J44" s="156"/>
      <c r="K44" s="156">
        <f>D44</f>
        <v>0</v>
      </c>
    </row>
    <row r="45" spans="1:11" s="181" customFormat="1" ht="33" customHeight="1" x14ac:dyDescent="0.3">
      <c r="A45" s="127"/>
      <c r="B45" s="128" t="s">
        <v>0</v>
      </c>
      <c r="C45" s="128"/>
      <c r="D45" s="170">
        <f>COUNTIF(D5:D44,"yes")+(COUNTIF(D5:D44,"somewhat")/2)</f>
        <v>0</v>
      </c>
      <c r="E45" s="170"/>
      <c r="F45" s="180"/>
      <c r="G45" s="180">
        <f t="shared" ref="G45:K45" si="7">COUNTIF(G5:G44,"yes")+(COUNTIF(G5:G44,"somewhat")/2)</f>
        <v>0</v>
      </c>
      <c r="H45" s="180">
        <f t="shared" si="7"/>
        <v>0</v>
      </c>
      <c r="I45" s="180">
        <f t="shared" si="7"/>
        <v>0</v>
      </c>
      <c r="J45" s="180">
        <f t="shared" si="7"/>
        <v>0</v>
      </c>
      <c r="K45" s="180">
        <f t="shared" si="7"/>
        <v>0</v>
      </c>
    </row>
    <row r="46" spans="1:11" s="169" customFormat="1" ht="33" customHeight="1" x14ac:dyDescent="0.25">
      <c r="A46" s="133"/>
      <c r="B46" s="134" t="s">
        <v>239</v>
      </c>
      <c r="C46" s="135"/>
      <c r="D46" s="165" t="e">
        <f>D45/(COUNTIF(D6:D44,"*")-COUNTIF(D6:D44,"Not applicable"))</f>
        <v>#DIV/0!</v>
      </c>
      <c r="E46" s="166"/>
      <c r="F46" s="167"/>
      <c r="G46" s="168">
        <f>(COUNTIF(G6:G44,"*")-COUNTIF(G6:G44,"Not applicable"))</f>
        <v>0</v>
      </c>
      <c r="H46" s="168">
        <f t="shared" ref="H46:K46" si="8">(COUNTIF(H6:H44,"*")-COUNTIF(H6:H44,"Not applicable"))</f>
        <v>0</v>
      </c>
      <c r="I46" s="168">
        <f t="shared" si="8"/>
        <v>0</v>
      </c>
      <c r="J46" s="168">
        <f t="shared" si="8"/>
        <v>0</v>
      </c>
      <c r="K46" s="168">
        <f t="shared" si="8"/>
        <v>0</v>
      </c>
    </row>
  </sheetData>
  <sheetProtection sheet="1" objects="1" scenarios="1"/>
  <mergeCells count="8">
    <mergeCell ref="B3:E3"/>
    <mergeCell ref="G4:K4"/>
    <mergeCell ref="G34:K34"/>
    <mergeCell ref="G39:K39"/>
    <mergeCell ref="G42:K42"/>
    <mergeCell ref="G5:K5"/>
    <mergeCell ref="G14:K14"/>
    <mergeCell ref="G20:K20"/>
  </mergeCells>
  <conditionalFormatting sqref="B6:B44">
    <cfRule type="expression" dxfId="28" priority="15">
      <formula>$E6="priority action"</formula>
    </cfRule>
  </conditionalFormatting>
  <conditionalFormatting sqref="D6:D13">
    <cfRule type="containsText" dxfId="27" priority="14" operator="containsText" text="1">
      <formula>NOT(ISERROR(SEARCH("1",D6)))</formula>
    </cfRule>
  </conditionalFormatting>
  <conditionalFormatting sqref="E6:E13">
    <cfRule type="expression" dxfId="26" priority="13">
      <formula>OR($D6="No",$D6="Somewhat")</formula>
    </cfRule>
  </conditionalFormatting>
  <conditionalFormatting sqref="D15:D19">
    <cfRule type="containsText" dxfId="25" priority="12" operator="containsText" text="1">
      <formula>NOT(ISERROR(SEARCH("1",D15)))</formula>
    </cfRule>
  </conditionalFormatting>
  <conditionalFormatting sqref="E15:E19">
    <cfRule type="expression" dxfId="24" priority="11">
      <formula>OR($D15="No",$D15="Somewhat")</formula>
    </cfRule>
  </conditionalFormatting>
  <conditionalFormatting sqref="D21:D24">
    <cfRule type="containsText" dxfId="23" priority="10" operator="containsText" text="1">
      <formula>NOT(ISERROR(SEARCH("1",D21)))</formula>
    </cfRule>
  </conditionalFormatting>
  <conditionalFormatting sqref="E21:E24">
    <cfRule type="expression" dxfId="22" priority="9">
      <formula>OR($D21="No",$D21="Somewhat")</formula>
    </cfRule>
  </conditionalFormatting>
  <conditionalFormatting sqref="D26:D33">
    <cfRule type="containsText" dxfId="21" priority="8" operator="containsText" text="1">
      <formula>NOT(ISERROR(SEARCH("1",D26)))</formula>
    </cfRule>
  </conditionalFormatting>
  <conditionalFormatting sqref="E26:E33">
    <cfRule type="expression" dxfId="20" priority="7">
      <formula>OR($D26="No",$D26="Somewhat")</formula>
    </cfRule>
  </conditionalFormatting>
  <conditionalFormatting sqref="D35:D38">
    <cfRule type="containsText" dxfId="19" priority="6" operator="containsText" text="1">
      <formula>NOT(ISERROR(SEARCH("1",D35)))</formula>
    </cfRule>
  </conditionalFormatting>
  <conditionalFormatting sqref="E35:E38">
    <cfRule type="expression" dxfId="18" priority="5">
      <formula>OR($D35="No",$D35="Somewhat")</formula>
    </cfRule>
  </conditionalFormatting>
  <conditionalFormatting sqref="D40:D41">
    <cfRule type="containsText" dxfId="17" priority="4" operator="containsText" text="1">
      <formula>NOT(ISERROR(SEARCH("1",D40)))</formula>
    </cfRule>
  </conditionalFormatting>
  <conditionalFormatting sqref="E40:E41">
    <cfRule type="expression" dxfId="16" priority="3">
      <formula>OR($D40="No",$D40="Somewhat")</formula>
    </cfRule>
  </conditionalFormatting>
  <conditionalFormatting sqref="D43:D44">
    <cfRule type="containsText" dxfId="15" priority="2" operator="containsText" text="1">
      <formula>NOT(ISERROR(SEARCH("1",D43)))</formula>
    </cfRule>
  </conditionalFormatting>
  <conditionalFormatting sqref="E43:E44">
    <cfRule type="expression" dxfId="14" priority="1">
      <formula>OR($D43="No",$D43="Somewhat")</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25ABB7A-8204-4A15-8828-4F1ED09E15D9}">
          <x14:formula1>
            <xm:f>Hidden!$A$1:$A$2</xm:f>
          </x14:formula1>
          <xm:sqref>E6:E13 E15:E19 E21:E24 E26:E33 E35:E38 E40:E41 E43:E44</xm:sqref>
        </x14:dataValidation>
        <x14:dataValidation type="list" allowBlank="1" showInputMessage="1" showErrorMessage="1" xr:uid="{C89A7A70-3282-4786-8501-FFFA40F24005}">
          <x14:formula1>
            <xm:f>Hidden!$A$4:$A$7</xm:f>
          </x14:formula1>
          <xm:sqref>D6:D13 D15:D19 D21:D24 D26:D33 D35:D38 D40:D41 D43:D44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20C8-37EE-4241-9FED-8E859F4E4512}">
  <sheetPr codeName="Sheet8"/>
  <dimension ref="A1:K36"/>
  <sheetViews>
    <sheetView showGridLines="0" zoomScale="90" zoomScaleNormal="90" workbookViewId="0">
      <pane ySplit="4" topLeftCell="A5" activePane="bottomLeft" state="frozen"/>
      <selection activeCell="A8" sqref="A8:M8"/>
      <selection pane="bottomLeft" activeCell="D5" sqref="D5"/>
    </sheetView>
  </sheetViews>
  <sheetFormatPr baseColWidth="10" defaultColWidth="8.83203125" defaultRowHeight="15" x14ac:dyDescent="0.2"/>
  <cols>
    <col min="1" max="1" width="21.1640625" style="71" customWidth="1"/>
    <col min="2" max="2" width="71.5" style="9" customWidth="1"/>
    <col min="3" max="3" width="75.5" style="9" customWidth="1"/>
    <col min="4" max="4" width="15.6640625" style="9" customWidth="1"/>
    <col min="5" max="5" width="56.33203125" style="9" customWidth="1"/>
    <col min="6" max="6" width="3.5" style="2" hidden="1" customWidth="1"/>
    <col min="7" max="7" width="15.6640625" style="11" hidden="1" customWidth="1"/>
    <col min="8" max="8" width="11.83203125" style="11" hidden="1" customWidth="1"/>
    <col min="9" max="9" width="17.1640625" style="1" hidden="1" customWidth="1"/>
    <col min="10" max="11" width="0" hidden="1" customWidth="1"/>
    <col min="13" max="13" width="10.5" customWidth="1"/>
    <col min="14" max="14" width="29.1640625" customWidth="1"/>
  </cols>
  <sheetData>
    <row r="1" spans="1:11" ht="34" customHeight="1" x14ac:dyDescent="0.5">
      <c r="A1" s="69"/>
      <c r="B1" s="30" t="s">
        <v>358</v>
      </c>
      <c r="C1" s="29"/>
      <c r="D1" s="29"/>
      <c r="E1" s="29"/>
      <c r="F1" s="27"/>
      <c r="G1" s="27"/>
      <c r="H1" s="27"/>
      <c r="I1" s="27"/>
      <c r="J1" s="27"/>
      <c r="K1" s="27"/>
    </row>
    <row r="2" spans="1:11" ht="56" customHeight="1" x14ac:dyDescent="0.4">
      <c r="A2" s="70"/>
      <c r="B2" s="34" t="s">
        <v>142</v>
      </c>
      <c r="C2" s="32"/>
      <c r="D2" s="32"/>
      <c r="E2" s="32"/>
      <c r="F2" s="13"/>
      <c r="G2" s="14" t="s">
        <v>130</v>
      </c>
      <c r="H2" s="14" t="s">
        <v>131</v>
      </c>
      <c r="I2" s="14" t="s">
        <v>262</v>
      </c>
      <c r="J2" s="14" t="s">
        <v>81</v>
      </c>
      <c r="K2" s="14" t="s">
        <v>129</v>
      </c>
    </row>
    <row r="3" spans="1:11" s="3" customFormat="1" ht="70" customHeight="1" x14ac:dyDescent="0.2">
      <c r="A3" s="64"/>
      <c r="B3" s="213" t="s">
        <v>393</v>
      </c>
      <c r="C3" s="213"/>
      <c r="D3" s="213"/>
      <c r="E3" s="213"/>
      <c r="F3" s="15"/>
      <c r="G3" s="16"/>
      <c r="H3" s="16"/>
      <c r="I3" s="16"/>
      <c r="J3" s="17"/>
      <c r="K3" s="17"/>
    </row>
    <row r="4" spans="1:11" s="3" customFormat="1" ht="44" customHeight="1" x14ac:dyDescent="0.2">
      <c r="A4" s="36"/>
      <c r="B4" s="37" t="s">
        <v>77</v>
      </c>
      <c r="C4" s="37" t="s">
        <v>4</v>
      </c>
      <c r="D4" s="37" t="s">
        <v>340</v>
      </c>
      <c r="E4" s="38" t="s">
        <v>244</v>
      </c>
      <c r="F4" s="65"/>
      <c r="G4" s="220" t="s">
        <v>78</v>
      </c>
      <c r="H4" s="221"/>
      <c r="I4" s="221"/>
      <c r="J4" s="221"/>
      <c r="K4" s="221"/>
    </row>
    <row r="5" spans="1:11" ht="125" customHeight="1" x14ac:dyDescent="0.25">
      <c r="A5" s="55">
        <v>6.1</v>
      </c>
      <c r="B5" s="42" t="s">
        <v>8</v>
      </c>
      <c r="C5" s="42" t="s">
        <v>304</v>
      </c>
      <c r="D5" s="44"/>
      <c r="E5" s="44"/>
      <c r="F5" s="21"/>
      <c r="G5" s="19">
        <f>D5</f>
        <v>0</v>
      </c>
      <c r="H5" s="23"/>
      <c r="I5" s="20"/>
      <c r="J5" s="22"/>
      <c r="K5" s="22"/>
    </row>
    <row r="6" spans="1:11" ht="49" customHeight="1" x14ac:dyDescent="0.25">
      <c r="A6" s="56">
        <v>6.2</v>
      </c>
      <c r="B6" s="117" t="s">
        <v>116</v>
      </c>
      <c r="C6" s="117" t="s">
        <v>143</v>
      </c>
      <c r="D6" s="47"/>
      <c r="E6" s="47"/>
      <c r="F6" s="21"/>
      <c r="G6" s="19"/>
      <c r="H6" s="23"/>
      <c r="I6" s="20"/>
      <c r="J6" s="22"/>
      <c r="K6" s="22">
        <f>D6</f>
        <v>0</v>
      </c>
    </row>
    <row r="7" spans="1:11" ht="89" customHeight="1" x14ac:dyDescent="0.25">
      <c r="A7" s="56">
        <v>6.3</v>
      </c>
      <c r="B7" s="117" t="s">
        <v>12</v>
      </c>
      <c r="C7" s="117" t="s">
        <v>9</v>
      </c>
      <c r="D7" s="47"/>
      <c r="E7" s="47"/>
      <c r="F7" s="21"/>
      <c r="G7" s="19"/>
      <c r="H7" s="23"/>
      <c r="I7" s="20"/>
      <c r="J7" s="22"/>
      <c r="K7" s="22">
        <f>D7</f>
        <v>0</v>
      </c>
    </row>
    <row r="8" spans="1:11" ht="44" customHeight="1" x14ac:dyDescent="0.25">
      <c r="A8" s="56">
        <v>6.4</v>
      </c>
      <c r="B8" s="117" t="s">
        <v>394</v>
      </c>
      <c r="C8" s="117" t="s">
        <v>144</v>
      </c>
      <c r="D8" s="47"/>
      <c r="E8" s="47"/>
      <c r="F8" s="21"/>
      <c r="G8" s="19"/>
      <c r="H8" s="23"/>
      <c r="I8" s="20"/>
      <c r="J8" s="22"/>
      <c r="K8" s="22">
        <f>D8</f>
        <v>0</v>
      </c>
    </row>
    <row r="9" spans="1:11" ht="46" customHeight="1" x14ac:dyDescent="0.25">
      <c r="A9" s="56">
        <v>6.5</v>
      </c>
      <c r="B9" s="117" t="s">
        <v>56</v>
      </c>
      <c r="C9" s="117" t="s">
        <v>145</v>
      </c>
      <c r="D9" s="47"/>
      <c r="E9" s="47"/>
      <c r="F9" s="21"/>
      <c r="G9" s="19"/>
      <c r="H9" s="23"/>
      <c r="I9" s="20"/>
      <c r="J9" s="22"/>
      <c r="K9" s="22"/>
    </row>
    <row r="10" spans="1:11" ht="93" customHeight="1" x14ac:dyDescent="0.25">
      <c r="A10" s="56">
        <v>6.6</v>
      </c>
      <c r="B10" s="117" t="s">
        <v>328</v>
      </c>
      <c r="C10" s="117" t="s">
        <v>329</v>
      </c>
      <c r="D10" s="47"/>
      <c r="E10" s="47"/>
      <c r="F10" s="21"/>
      <c r="G10" s="19"/>
      <c r="H10" s="23"/>
      <c r="I10" s="20"/>
      <c r="J10" s="22"/>
      <c r="K10" s="22"/>
    </row>
    <row r="11" spans="1:11" ht="60" customHeight="1" x14ac:dyDescent="0.25">
      <c r="A11" s="56">
        <v>6.7</v>
      </c>
      <c r="B11" s="117" t="s">
        <v>13</v>
      </c>
      <c r="C11" s="117" t="s">
        <v>146</v>
      </c>
      <c r="D11" s="47"/>
      <c r="E11" s="47"/>
      <c r="F11" s="21"/>
      <c r="G11" s="19"/>
      <c r="H11" s="23"/>
      <c r="I11" s="20"/>
      <c r="J11" s="22"/>
      <c r="K11" s="22">
        <f>D11</f>
        <v>0</v>
      </c>
    </row>
    <row r="12" spans="1:11" ht="32" customHeight="1" x14ac:dyDescent="0.25">
      <c r="A12" s="56">
        <v>6.8</v>
      </c>
      <c r="B12" s="117" t="s">
        <v>119</v>
      </c>
      <c r="C12" s="117" t="s">
        <v>147</v>
      </c>
      <c r="D12" s="47"/>
      <c r="E12" s="47"/>
      <c r="F12" s="21"/>
      <c r="G12" s="19"/>
      <c r="H12" s="23"/>
      <c r="I12" s="20"/>
      <c r="J12" s="22"/>
      <c r="K12" s="22"/>
    </row>
    <row r="13" spans="1:11" ht="78" customHeight="1" x14ac:dyDescent="0.25">
      <c r="A13" s="56">
        <v>6.9</v>
      </c>
      <c r="B13" s="117" t="s">
        <v>117</v>
      </c>
      <c r="C13" s="117" t="s">
        <v>101</v>
      </c>
      <c r="D13" s="47"/>
      <c r="E13" s="47"/>
      <c r="F13" s="21"/>
      <c r="G13" s="19"/>
      <c r="H13" s="23"/>
      <c r="I13" s="20"/>
      <c r="J13" s="22"/>
      <c r="K13" s="22">
        <f>D13</f>
        <v>0</v>
      </c>
    </row>
    <row r="14" spans="1:11" ht="58" customHeight="1" x14ac:dyDescent="0.25">
      <c r="A14" s="57">
        <v>6.1</v>
      </c>
      <c r="B14" s="117" t="s">
        <v>14</v>
      </c>
      <c r="C14" s="117" t="s">
        <v>57</v>
      </c>
      <c r="D14" s="47"/>
      <c r="E14" s="47"/>
      <c r="F14" s="21"/>
      <c r="G14" s="19"/>
      <c r="H14" s="23"/>
      <c r="I14" s="20"/>
      <c r="J14" s="22"/>
      <c r="K14" s="22"/>
    </row>
    <row r="15" spans="1:11" ht="61" customHeight="1" x14ac:dyDescent="0.25">
      <c r="A15" s="56">
        <v>6.11</v>
      </c>
      <c r="B15" s="117" t="s">
        <v>15</v>
      </c>
      <c r="C15" s="117" t="s">
        <v>305</v>
      </c>
      <c r="D15" s="47"/>
      <c r="E15" s="47"/>
      <c r="F15" s="21"/>
      <c r="G15" s="19"/>
      <c r="H15" s="23"/>
      <c r="I15" s="20"/>
      <c r="J15" s="22"/>
      <c r="K15" s="22"/>
    </row>
    <row r="16" spans="1:11" ht="31" customHeight="1" x14ac:dyDescent="0.25">
      <c r="A16" s="56">
        <v>6.12</v>
      </c>
      <c r="B16" s="117" t="s">
        <v>16</v>
      </c>
      <c r="C16" s="117" t="s">
        <v>306</v>
      </c>
      <c r="D16" s="47"/>
      <c r="E16" s="47"/>
      <c r="F16" s="21"/>
      <c r="G16" s="19"/>
      <c r="H16" s="23"/>
      <c r="I16" s="20"/>
      <c r="J16" s="22"/>
      <c r="K16" s="22"/>
    </row>
    <row r="17" spans="1:11" ht="45" customHeight="1" x14ac:dyDescent="0.25">
      <c r="A17" s="56">
        <v>6.13</v>
      </c>
      <c r="B17" s="117" t="s">
        <v>330</v>
      </c>
      <c r="C17" s="117" t="s">
        <v>148</v>
      </c>
      <c r="D17" s="47"/>
      <c r="E17" s="47"/>
      <c r="F17" s="21"/>
      <c r="G17" s="19"/>
      <c r="H17" s="23"/>
      <c r="I17" s="20"/>
      <c r="J17" s="22"/>
      <c r="K17" s="22">
        <f>D17</f>
        <v>0</v>
      </c>
    </row>
    <row r="18" spans="1:11" ht="31" customHeight="1" x14ac:dyDescent="0.25">
      <c r="A18" s="55">
        <v>6.14</v>
      </c>
      <c r="B18" s="42" t="s">
        <v>17</v>
      </c>
      <c r="C18" s="42" t="s">
        <v>149</v>
      </c>
      <c r="D18" s="44"/>
      <c r="E18" s="44"/>
      <c r="F18" s="21"/>
      <c r="G18" s="19">
        <f t="shared" ref="G18:G20" si="0">D18</f>
        <v>0</v>
      </c>
      <c r="H18" s="23"/>
      <c r="I18" s="20"/>
      <c r="J18" s="22"/>
      <c r="K18" s="22"/>
    </row>
    <row r="19" spans="1:11" ht="32" customHeight="1" x14ac:dyDescent="0.25">
      <c r="A19" s="55">
        <v>6.15</v>
      </c>
      <c r="B19" s="42" t="s">
        <v>18</v>
      </c>
      <c r="C19" s="42" t="s">
        <v>149</v>
      </c>
      <c r="D19" s="44"/>
      <c r="E19" s="44"/>
      <c r="F19" s="21"/>
      <c r="G19" s="19">
        <f t="shared" si="0"/>
        <v>0</v>
      </c>
      <c r="H19" s="23"/>
      <c r="I19" s="20"/>
      <c r="J19" s="22"/>
      <c r="K19" s="22"/>
    </row>
    <row r="20" spans="1:11" ht="31" customHeight="1" x14ac:dyDescent="0.25">
      <c r="A20" s="56">
        <v>6.16</v>
      </c>
      <c r="B20" s="117" t="s">
        <v>19</v>
      </c>
      <c r="C20" s="117" t="s">
        <v>149</v>
      </c>
      <c r="D20" s="47"/>
      <c r="E20" s="47"/>
      <c r="F20" s="21"/>
      <c r="G20" s="19">
        <f t="shared" si="0"/>
        <v>0</v>
      </c>
      <c r="H20" s="23"/>
      <c r="I20" s="20"/>
      <c r="J20" s="22"/>
      <c r="K20" s="22"/>
    </row>
    <row r="21" spans="1:11" ht="42" customHeight="1" x14ac:dyDescent="0.25">
      <c r="A21" s="56">
        <v>6.17</v>
      </c>
      <c r="B21" s="117" t="s">
        <v>150</v>
      </c>
      <c r="C21" s="117" t="s">
        <v>154</v>
      </c>
      <c r="D21" s="47"/>
      <c r="E21" s="47"/>
      <c r="F21" s="21"/>
      <c r="G21" s="19"/>
      <c r="H21" s="23"/>
      <c r="I21" s="20"/>
      <c r="J21" s="22"/>
      <c r="K21" s="22"/>
    </row>
    <row r="22" spans="1:11" ht="57" customHeight="1" x14ac:dyDescent="0.25">
      <c r="A22" s="56">
        <v>6.18</v>
      </c>
      <c r="B22" s="117" t="s">
        <v>151</v>
      </c>
      <c r="C22" s="117" t="s">
        <v>153</v>
      </c>
      <c r="D22" s="47"/>
      <c r="E22" s="47"/>
      <c r="F22" s="21"/>
      <c r="G22" s="19"/>
      <c r="H22" s="23"/>
      <c r="I22" s="20"/>
      <c r="J22" s="22"/>
      <c r="K22" s="22"/>
    </row>
    <row r="23" spans="1:11" ht="45" customHeight="1" x14ac:dyDescent="0.25">
      <c r="A23" s="56">
        <v>6.19</v>
      </c>
      <c r="B23" s="117" t="s">
        <v>20</v>
      </c>
      <c r="C23" s="117" t="s">
        <v>155</v>
      </c>
      <c r="D23" s="47"/>
      <c r="E23" s="47"/>
      <c r="F23" s="21"/>
      <c r="G23" s="19"/>
      <c r="H23" s="23"/>
      <c r="I23" s="20"/>
      <c r="J23" s="22"/>
      <c r="K23" s="22"/>
    </row>
    <row r="24" spans="1:11" ht="48" customHeight="1" x14ac:dyDescent="0.25">
      <c r="A24" s="96">
        <v>6.2</v>
      </c>
      <c r="B24" s="42" t="s">
        <v>333</v>
      </c>
      <c r="C24" s="42" t="s">
        <v>156</v>
      </c>
      <c r="D24" s="44"/>
      <c r="E24" s="44"/>
      <c r="F24" s="21"/>
      <c r="G24" s="19"/>
      <c r="H24" s="23"/>
      <c r="I24" s="20"/>
      <c r="J24" s="22"/>
      <c r="K24" s="22"/>
    </row>
    <row r="25" spans="1:11" ht="60" customHeight="1" x14ac:dyDescent="0.25">
      <c r="A25" s="56">
        <v>6.21</v>
      </c>
      <c r="B25" s="117" t="s">
        <v>21</v>
      </c>
      <c r="C25" s="117" t="s">
        <v>157</v>
      </c>
      <c r="D25" s="47"/>
      <c r="E25" s="47"/>
      <c r="F25" s="21"/>
      <c r="G25" s="19"/>
      <c r="H25" s="23"/>
      <c r="I25" s="20"/>
      <c r="J25" s="22"/>
      <c r="K25" s="22"/>
    </row>
    <row r="26" spans="1:11" ht="70" customHeight="1" x14ac:dyDescent="0.25">
      <c r="A26" s="56">
        <v>6.22</v>
      </c>
      <c r="B26" s="117" t="s">
        <v>58</v>
      </c>
      <c r="C26" s="117" t="s">
        <v>158</v>
      </c>
      <c r="D26" s="47"/>
      <c r="E26" s="47"/>
      <c r="F26" s="21"/>
      <c r="G26" s="19"/>
      <c r="H26" s="23"/>
      <c r="I26" s="20"/>
      <c r="J26" s="22"/>
      <c r="K26" s="22"/>
    </row>
    <row r="27" spans="1:11" ht="59" customHeight="1" x14ac:dyDescent="0.25">
      <c r="A27" s="56">
        <v>6.23</v>
      </c>
      <c r="B27" s="117" t="s">
        <v>331</v>
      </c>
      <c r="C27" s="117" t="s">
        <v>332</v>
      </c>
      <c r="D27" s="47"/>
      <c r="E27" s="47"/>
      <c r="F27" s="21"/>
      <c r="G27" s="19"/>
      <c r="H27" s="23"/>
      <c r="I27" s="20"/>
      <c r="J27" s="22"/>
      <c r="K27" s="22"/>
    </row>
    <row r="28" spans="1:11" ht="41" customHeight="1" x14ac:dyDescent="0.25">
      <c r="A28" s="55">
        <v>6.24</v>
      </c>
      <c r="B28" s="42" t="s">
        <v>22</v>
      </c>
      <c r="C28" s="42" t="s">
        <v>159</v>
      </c>
      <c r="D28" s="44"/>
      <c r="E28" s="44"/>
      <c r="F28" s="21"/>
      <c r="G28" s="19"/>
      <c r="H28" s="23"/>
      <c r="I28" s="20"/>
      <c r="J28" s="22"/>
      <c r="K28" s="22"/>
    </row>
    <row r="29" spans="1:11" ht="58" customHeight="1" x14ac:dyDescent="0.25">
      <c r="A29" s="56">
        <v>6.25</v>
      </c>
      <c r="B29" s="117" t="s">
        <v>152</v>
      </c>
      <c r="C29" s="117" t="s">
        <v>307</v>
      </c>
      <c r="D29" s="47"/>
      <c r="E29" s="47"/>
      <c r="F29" s="21"/>
      <c r="G29" s="19"/>
      <c r="H29" s="23"/>
      <c r="I29" s="20"/>
      <c r="J29" s="22"/>
      <c r="K29" s="22">
        <f>D29</f>
        <v>0</v>
      </c>
    </row>
    <row r="30" spans="1:11" ht="29" customHeight="1" x14ac:dyDescent="0.25">
      <c r="A30" s="56">
        <v>6.26</v>
      </c>
      <c r="B30" s="117" t="s">
        <v>23</v>
      </c>
      <c r="C30" s="117" t="s">
        <v>160</v>
      </c>
      <c r="D30" s="47"/>
      <c r="E30" s="47"/>
      <c r="F30" s="21"/>
      <c r="G30" s="19"/>
      <c r="H30" s="23"/>
      <c r="I30" s="20"/>
      <c r="J30" s="22"/>
      <c r="K30" s="22"/>
    </row>
    <row r="31" spans="1:11" ht="26" customHeight="1" x14ac:dyDescent="0.25">
      <c r="A31" s="56">
        <v>6.27</v>
      </c>
      <c r="B31" s="117" t="s">
        <v>59</v>
      </c>
      <c r="C31" s="117" t="s">
        <v>161</v>
      </c>
      <c r="D31" s="47"/>
      <c r="E31" s="47"/>
      <c r="F31" s="21"/>
      <c r="G31" s="19">
        <f>D31</f>
        <v>0</v>
      </c>
      <c r="H31" s="23"/>
      <c r="I31" s="20"/>
      <c r="J31" s="22"/>
      <c r="K31" s="22"/>
    </row>
    <row r="32" spans="1:11" ht="27" customHeight="1" x14ac:dyDescent="0.25">
      <c r="A32" s="56">
        <v>6.28</v>
      </c>
      <c r="B32" s="117" t="s">
        <v>24</v>
      </c>
      <c r="C32" s="117" t="s">
        <v>160</v>
      </c>
      <c r="D32" s="47"/>
      <c r="E32" s="47"/>
      <c r="F32" s="21"/>
      <c r="G32" s="19"/>
      <c r="H32" s="23"/>
      <c r="I32" s="20"/>
      <c r="J32" s="22"/>
      <c r="K32" s="22"/>
    </row>
    <row r="33" spans="1:11" ht="26" customHeight="1" x14ac:dyDescent="0.25">
      <c r="A33" s="56">
        <v>6.29</v>
      </c>
      <c r="B33" s="117" t="s">
        <v>25</v>
      </c>
      <c r="C33" s="117" t="s">
        <v>162</v>
      </c>
      <c r="D33" s="47"/>
      <c r="E33" s="47"/>
      <c r="F33" s="21"/>
      <c r="G33" s="19"/>
      <c r="H33" s="23"/>
      <c r="I33" s="20"/>
      <c r="J33" s="22"/>
      <c r="K33" s="22"/>
    </row>
    <row r="34" spans="1:11" ht="29" customHeight="1" x14ac:dyDescent="0.25">
      <c r="A34" s="54">
        <v>6.3</v>
      </c>
      <c r="B34" s="41" t="s">
        <v>163</v>
      </c>
      <c r="C34" s="41" t="s">
        <v>164</v>
      </c>
      <c r="D34" s="25"/>
      <c r="E34" s="25"/>
      <c r="F34" s="21"/>
      <c r="G34" s="19"/>
      <c r="H34" s="23"/>
      <c r="I34" s="20"/>
      <c r="J34" s="22"/>
      <c r="K34" s="22"/>
    </row>
    <row r="35" spans="1:11" s="173" customFormat="1" ht="30" customHeight="1" x14ac:dyDescent="0.3">
      <c r="A35" s="127"/>
      <c r="B35" s="128" t="s">
        <v>0</v>
      </c>
      <c r="C35" s="128"/>
      <c r="D35" s="170">
        <f>COUNTIF(D5:D34,"yes")+(COUNTIF(D5:D34,"somewhat")/2)</f>
        <v>0</v>
      </c>
      <c r="E35" s="170"/>
      <c r="F35" s="171"/>
      <c r="G35" s="172">
        <f t="shared" ref="G35:K35" si="1">COUNTIF(G5:G34,"yes")+(COUNTIF(G5:G34,"somewhat")/2)</f>
        <v>0</v>
      </c>
      <c r="H35" s="172">
        <f t="shared" si="1"/>
        <v>0</v>
      </c>
      <c r="I35" s="172">
        <f t="shared" si="1"/>
        <v>0</v>
      </c>
      <c r="J35" s="172">
        <f t="shared" si="1"/>
        <v>0</v>
      </c>
      <c r="K35" s="172">
        <f t="shared" si="1"/>
        <v>0</v>
      </c>
    </row>
    <row r="36" spans="1:11" s="169" customFormat="1" ht="31" customHeight="1" x14ac:dyDescent="0.25">
      <c r="A36" s="133"/>
      <c r="B36" s="134" t="s">
        <v>165</v>
      </c>
      <c r="C36" s="134"/>
      <c r="D36" s="165" t="e">
        <f>D35/(COUNTIF(D5:D34,"*")-COUNTIF(D5:D34,"Not applicable"))</f>
        <v>#DIV/0!</v>
      </c>
      <c r="E36" s="174"/>
      <c r="F36" s="175"/>
      <c r="G36" s="176">
        <f>(COUNTIF(G5:G34,"*")-COUNTIF(G5:G34,"Not applicable"))</f>
        <v>0</v>
      </c>
      <c r="H36" s="176">
        <f t="shared" ref="H36:K36" si="2">(COUNTIF(H5:H34,"*")-COUNTIF(H5:H34,"Not applicable"))</f>
        <v>0</v>
      </c>
      <c r="I36" s="176">
        <f t="shared" si="2"/>
        <v>0</v>
      </c>
      <c r="J36" s="176">
        <f t="shared" si="2"/>
        <v>0</v>
      </c>
      <c r="K36" s="176">
        <f t="shared" si="2"/>
        <v>0</v>
      </c>
    </row>
  </sheetData>
  <sheetProtection sheet="1" objects="1" scenarios="1"/>
  <mergeCells count="2">
    <mergeCell ref="G4:K4"/>
    <mergeCell ref="B3:E3"/>
  </mergeCells>
  <conditionalFormatting sqref="B5:B34">
    <cfRule type="expression" dxfId="13" priority="5">
      <formula>$E5="priority action"</formula>
    </cfRule>
  </conditionalFormatting>
  <conditionalFormatting sqref="D5">
    <cfRule type="containsText" dxfId="12" priority="4" operator="containsText" text="1">
      <formula>NOT(ISERROR(SEARCH("1",D5)))</formula>
    </cfRule>
  </conditionalFormatting>
  <conditionalFormatting sqref="E5">
    <cfRule type="expression" dxfId="11" priority="3">
      <formula>OR($D5="No",$D5="Somewhat")</formula>
    </cfRule>
  </conditionalFormatting>
  <conditionalFormatting sqref="D6:D34">
    <cfRule type="containsText" dxfId="10" priority="2" operator="containsText" text="1">
      <formula>NOT(ISERROR(SEARCH("1",D6)))</formula>
    </cfRule>
  </conditionalFormatting>
  <conditionalFormatting sqref="E6:E34">
    <cfRule type="expression" dxfId="9" priority="1">
      <formula>OR($D6="No",$D6="Somewhat")</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0D4F850-0819-4ECA-BFDA-091FFEDAE4F5}">
          <x14:formula1>
            <xm:f>Hidden!$A$4:$A$7</xm:f>
          </x14:formula1>
          <xm:sqref>D5:D34</xm:sqref>
        </x14:dataValidation>
        <x14:dataValidation type="list" allowBlank="1" showInputMessage="1" showErrorMessage="1" xr:uid="{7533D325-26E2-4C57-BAEB-249572C07646}">
          <x14:formula1>
            <xm:f>Hidden!$A$1:$A$2</xm:f>
          </x14:formula1>
          <xm:sqref>E5:E34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43C5-522A-488E-8725-991DB8058D27}">
  <sheetPr codeName="Sheet9"/>
  <dimension ref="A1:O35"/>
  <sheetViews>
    <sheetView showGridLines="0" zoomScale="90" zoomScaleNormal="90" workbookViewId="0">
      <pane ySplit="4" topLeftCell="A5" activePane="bottomLeft" state="frozen"/>
      <selection activeCell="A8" sqref="A8:M8"/>
      <selection pane="bottomLeft" activeCell="D6" sqref="D6"/>
    </sheetView>
  </sheetViews>
  <sheetFormatPr baseColWidth="10" defaultColWidth="8.83203125" defaultRowHeight="15" x14ac:dyDescent="0.2"/>
  <cols>
    <col min="1" max="1" width="21.33203125" style="71" customWidth="1"/>
    <col min="2" max="2" width="76.83203125" style="9" customWidth="1"/>
    <col min="3" max="3" width="72.1640625" style="9" customWidth="1"/>
    <col min="4" max="4" width="15.5" style="9" customWidth="1"/>
    <col min="5" max="5" width="54.83203125" style="9" customWidth="1"/>
    <col min="6" max="6" width="3.5" style="2" hidden="1" customWidth="1"/>
    <col min="7" max="7" width="15.6640625" style="11" hidden="1" customWidth="1"/>
    <col min="8" max="8" width="11.83203125" style="11" hidden="1" customWidth="1"/>
    <col min="9" max="9" width="17.1640625" style="1" hidden="1" customWidth="1"/>
    <col min="10" max="10" width="0" hidden="1" customWidth="1"/>
    <col min="11" max="11" width="6.5" hidden="1" customWidth="1"/>
    <col min="13" max="13" width="10.5" customWidth="1"/>
    <col min="14" max="14" width="29.1640625" customWidth="1"/>
  </cols>
  <sheetData>
    <row r="1" spans="1:15" ht="34" x14ac:dyDescent="0.5">
      <c r="A1" s="69"/>
      <c r="B1" s="30" t="s">
        <v>358</v>
      </c>
      <c r="C1" s="29"/>
      <c r="D1" s="29"/>
      <c r="E1" s="29"/>
      <c r="F1" s="27"/>
      <c r="G1" s="27"/>
      <c r="H1" s="27"/>
      <c r="I1" s="27"/>
      <c r="J1" s="27"/>
      <c r="K1" s="27"/>
    </row>
    <row r="2" spans="1:15" ht="51" customHeight="1" x14ac:dyDescent="0.4">
      <c r="A2" s="101"/>
      <c r="B2" s="98" t="s">
        <v>241</v>
      </c>
      <c r="C2" s="52"/>
      <c r="D2" s="52"/>
      <c r="E2" s="52"/>
      <c r="F2" s="13"/>
      <c r="G2" s="14" t="s">
        <v>130</v>
      </c>
      <c r="H2" s="14" t="s">
        <v>131</v>
      </c>
      <c r="I2" s="14" t="s">
        <v>262</v>
      </c>
      <c r="J2" s="14" t="s">
        <v>81</v>
      </c>
      <c r="K2" s="14" t="s">
        <v>129</v>
      </c>
    </row>
    <row r="3" spans="1:15" s="3" customFormat="1" ht="55" customHeight="1" x14ac:dyDescent="0.2">
      <c r="A3" s="97"/>
      <c r="B3" s="213" t="s">
        <v>396</v>
      </c>
      <c r="C3" s="213"/>
      <c r="D3" s="213"/>
      <c r="E3" s="213"/>
      <c r="F3" s="15"/>
      <c r="G3" s="16"/>
      <c r="H3" s="16"/>
      <c r="I3" s="16"/>
      <c r="J3" s="17"/>
      <c r="K3" s="17"/>
    </row>
    <row r="4" spans="1:15" ht="43" customHeight="1" x14ac:dyDescent="0.25">
      <c r="A4" s="36"/>
      <c r="B4" s="37" t="s">
        <v>77</v>
      </c>
      <c r="C4" s="37" t="s">
        <v>4</v>
      </c>
      <c r="D4" s="37" t="s">
        <v>340</v>
      </c>
      <c r="E4" s="38" t="s">
        <v>244</v>
      </c>
      <c r="F4" s="12"/>
      <c r="G4" s="231" t="s">
        <v>78</v>
      </c>
      <c r="H4" s="232"/>
      <c r="I4" s="232"/>
      <c r="J4" s="232"/>
      <c r="K4" s="232"/>
    </row>
    <row r="5" spans="1:15" s="100" customFormat="1" ht="34" customHeight="1" x14ac:dyDescent="0.3">
      <c r="A5" s="87"/>
      <c r="B5" s="87" t="s">
        <v>82</v>
      </c>
      <c r="C5" s="87"/>
      <c r="D5" s="102"/>
      <c r="E5" s="102"/>
      <c r="F5" s="99"/>
      <c r="G5" s="228"/>
      <c r="H5" s="229"/>
      <c r="I5" s="229"/>
      <c r="J5" s="229"/>
      <c r="K5" s="229"/>
    </row>
    <row r="6" spans="1:15" ht="42" customHeight="1" x14ac:dyDescent="0.2">
      <c r="A6" s="55">
        <v>7.1</v>
      </c>
      <c r="B6" s="42" t="s">
        <v>279</v>
      </c>
      <c r="C6" s="42" t="s">
        <v>166</v>
      </c>
      <c r="D6" s="44"/>
      <c r="E6" s="44"/>
      <c r="G6" s="154"/>
      <c r="H6" s="154"/>
      <c r="I6" s="155"/>
      <c r="J6" s="156"/>
      <c r="K6" s="156"/>
    </row>
    <row r="7" spans="1:15" ht="41" customHeight="1" x14ac:dyDescent="0.2">
      <c r="A7" s="56">
        <v>7.2</v>
      </c>
      <c r="B7" s="117" t="s">
        <v>26</v>
      </c>
      <c r="C7" s="117" t="s">
        <v>168</v>
      </c>
      <c r="D7" s="47"/>
      <c r="E7" s="47"/>
      <c r="G7" s="154"/>
      <c r="H7" s="154"/>
      <c r="I7" s="155"/>
      <c r="J7" s="156"/>
      <c r="K7" s="156"/>
    </row>
    <row r="8" spans="1:15" ht="59" customHeight="1" x14ac:dyDescent="0.2">
      <c r="A8" s="56">
        <v>7.3</v>
      </c>
      <c r="B8" s="117" t="s">
        <v>100</v>
      </c>
      <c r="C8" s="117" t="s">
        <v>86</v>
      </c>
      <c r="D8" s="47"/>
      <c r="E8" s="47"/>
      <c r="G8" s="154"/>
      <c r="H8" s="154">
        <f>D8</f>
        <v>0</v>
      </c>
      <c r="I8" s="155"/>
      <c r="J8" s="156"/>
      <c r="K8" s="156">
        <f>D8</f>
        <v>0</v>
      </c>
    </row>
    <row r="9" spans="1:15" ht="45" customHeight="1" x14ac:dyDescent="0.2">
      <c r="A9" s="56">
        <v>7.4</v>
      </c>
      <c r="B9" s="117" t="s">
        <v>167</v>
      </c>
      <c r="C9" s="117" t="s">
        <v>60</v>
      </c>
      <c r="D9" s="47"/>
      <c r="E9" s="47"/>
      <c r="G9" s="154">
        <f>D9</f>
        <v>0</v>
      </c>
      <c r="H9" s="154"/>
      <c r="I9" s="155"/>
      <c r="J9" s="156"/>
      <c r="K9" s="156"/>
    </row>
    <row r="10" spans="1:15" ht="103" customHeight="1" x14ac:dyDescent="0.2">
      <c r="A10" s="56">
        <v>7.5</v>
      </c>
      <c r="B10" s="117" t="s">
        <v>107</v>
      </c>
      <c r="C10" s="117" t="s">
        <v>108</v>
      </c>
      <c r="D10" s="47"/>
      <c r="E10" s="47"/>
      <c r="G10" s="154"/>
      <c r="H10" s="154"/>
      <c r="I10" s="155"/>
      <c r="J10" s="156"/>
      <c r="K10" s="156"/>
    </row>
    <row r="11" spans="1:15" ht="62" customHeight="1" x14ac:dyDescent="0.2">
      <c r="A11" s="56">
        <v>7.6</v>
      </c>
      <c r="B11" s="117" t="s">
        <v>274</v>
      </c>
      <c r="C11" s="117" t="s">
        <v>61</v>
      </c>
      <c r="D11" s="47"/>
      <c r="E11" s="47"/>
      <c r="G11" s="154"/>
      <c r="H11" s="154"/>
      <c r="I11" s="155"/>
      <c r="J11" s="156"/>
      <c r="K11" s="156">
        <f>D11</f>
        <v>0</v>
      </c>
    </row>
    <row r="12" spans="1:15" ht="47" customHeight="1" thickBot="1" x14ac:dyDescent="0.25">
      <c r="A12" s="106">
        <v>7.7</v>
      </c>
      <c r="B12" s="164" t="s">
        <v>334</v>
      </c>
      <c r="C12" s="164" t="s">
        <v>169</v>
      </c>
      <c r="D12" s="105"/>
      <c r="E12" s="105"/>
      <c r="G12" s="154"/>
      <c r="H12" s="154">
        <f>D12</f>
        <v>0</v>
      </c>
      <c r="I12" s="155"/>
      <c r="J12" s="156"/>
      <c r="K12" s="156"/>
    </row>
    <row r="13" spans="1:15" s="90" customFormat="1" ht="34" customHeight="1" x14ac:dyDescent="0.25">
      <c r="A13" s="87"/>
      <c r="B13" s="87" t="s">
        <v>83</v>
      </c>
      <c r="C13" s="87"/>
      <c r="D13" s="103"/>
      <c r="E13" s="103"/>
      <c r="F13" s="89"/>
      <c r="G13" s="230"/>
      <c r="H13" s="230"/>
      <c r="I13" s="230"/>
      <c r="J13" s="230"/>
      <c r="K13" s="230"/>
    </row>
    <row r="14" spans="1:15" ht="58" customHeight="1" x14ac:dyDescent="0.2">
      <c r="A14" s="55">
        <v>7.8</v>
      </c>
      <c r="B14" s="140" t="s">
        <v>27</v>
      </c>
      <c r="C14" s="140" t="s">
        <v>170</v>
      </c>
      <c r="D14" s="44"/>
      <c r="E14" s="44"/>
      <c r="G14" s="154"/>
      <c r="H14" s="154"/>
      <c r="I14" s="155"/>
      <c r="J14" s="156"/>
      <c r="K14" s="156"/>
    </row>
    <row r="15" spans="1:15" ht="46" customHeight="1" x14ac:dyDescent="0.2">
      <c r="A15" s="56">
        <v>7.9</v>
      </c>
      <c r="B15" s="117" t="s">
        <v>30</v>
      </c>
      <c r="C15" s="117" t="s">
        <v>171</v>
      </c>
      <c r="D15" s="47"/>
      <c r="E15" s="47"/>
      <c r="G15" s="154">
        <f t="shared" ref="G15:G16" si="0">D15</f>
        <v>0</v>
      </c>
      <c r="H15" s="154"/>
      <c r="I15" s="155"/>
      <c r="J15" s="156"/>
      <c r="K15" s="156"/>
      <c r="O15" s="177"/>
    </row>
    <row r="16" spans="1:15" ht="46" customHeight="1" x14ac:dyDescent="0.2">
      <c r="A16" s="57">
        <v>7.1</v>
      </c>
      <c r="B16" s="117" t="s">
        <v>120</v>
      </c>
      <c r="C16" s="117" t="s">
        <v>172</v>
      </c>
      <c r="D16" s="47"/>
      <c r="E16" s="47"/>
      <c r="G16" s="154">
        <f t="shared" si="0"/>
        <v>0</v>
      </c>
      <c r="H16" s="154"/>
      <c r="I16" s="155"/>
      <c r="J16" s="156"/>
      <c r="K16" s="156">
        <f t="shared" ref="K16:K17" si="1">D16</f>
        <v>0</v>
      </c>
      <c r="O16" s="177"/>
    </row>
    <row r="17" spans="1:15" ht="59" customHeight="1" x14ac:dyDescent="0.2">
      <c r="A17" s="55">
        <v>7.11</v>
      </c>
      <c r="B17" s="42" t="s">
        <v>29</v>
      </c>
      <c r="C17" s="42" t="s">
        <v>62</v>
      </c>
      <c r="D17" s="44"/>
      <c r="E17" s="44"/>
      <c r="G17" s="154"/>
      <c r="H17" s="154"/>
      <c r="I17" s="155"/>
      <c r="J17" s="156"/>
      <c r="K17" s="156">
        <f t="shared" si="1"/>
        <v>0</v>
      </c>
      <c r="O17" s="177"/>
    </row>
    <row r="18" spans="1:15" ht="52" customHeight="1" x14ac:dyDescent="0.2">
      <c r="A18" s="56">
        <v>7.12</v>
      </c>
      <c r="B18" s="117" t="s">
        <v>28</v>
      </c>
      <c r="C18" s="117" t="s">
        <v>106</v>
      </c>
      <c r="D18" s="47"/>
      <c r="E18" s="47"/>
      <c r="G18" s="154">
        <f>D18</f>
        <v>0</v>
      </c>
      <c r="H18" s="154"/>
      <c r="I18" s="155"/>
      <c r="J18" s="156"/>
      <c r="K18" s="156"/>
      <c r="O18" s="177"/>
    </row>
    <row r="19" spans="1:15" ht="57" customHeight="1" x14ac:dyDescent="0.2">
      <c r="A19" s="57">
        <v>7.13</v>
      </c>
      <c r="B19" s="117" t="s">
        <v>121</v>
      </c>
      <c r="C19" s="117" t="s">
        <v>355</v>
      </c>
      <c r="D19" s="47"/>
      <c r="E19" s="47"/>
      <c r="G19" s="154"/>
      <c r="H19" s="154"/>
      <c r="I19" s="155"/>
      <c r="J19" s="156"/>
      <c r="K19" s="156"/>
    </row>
    <row r="20" spans="1:15" ht="41" customHeight="1" x14ac:dyDescent="0.2">
      <c r="A20" s="56">
        <v>7.14</v>
      </c>
      <c r="B20" s="117" t="s">
        <v>122</v>
      </c>
      <c r="C20" s="117" t="s">
        <v>173</v>
      </c>
      <c r="D20" s="47"/>
      <c r="E20" s="47"/>
      <c r="G20" s="154"/>
      <c r="H20" s="154"/>
      <c r="I20" s="155"/>
      <c r="J20" s="156"/>
      <c r="K20" s="156"/>
    </row>
    <row r="21" spans="1:15" ht="58" customHeight="1" x14ac:dyDescent="0.2">
      <c r="A21" s="56">
        <v>7.15</v>
      </c>
      <c r="B21" s="117" t="s">
        <v>123</v>
      </c>
      <c r="C21" s="117" t="s">
        <v>174</v>
      </c>
      <c r="D21" s="47"/>
      <c r="E21" s="47"/>
      <c r="G21" s="154"/>
      <c r="H21" s="154"/>
      <c r="I21" s="155">
        <f t="shared" ref="I21:I25" si="2">D21</f>
        <v>0</v>
      </c>
      <c r="J21" s="156"/>
      <c r="K21" s="156"/>
    </row>
    <row r="22" spans="1:15" ht="61" customHeight="1" x14ac:dyDescent="0.2">
      <c r="A22" s="57">
        <v>7.16</v>
      </c>
      <c r="B22" s="126" t="s">
        <v>11</v>
      </c>
      <c r="C22" s="117" t="s">
        <v>357</v>
      </c>
      <c r="D22" s="47"/>
      <c r="E22" s="47"/>
      <c r="G22" s="154"/>
      <c r="H22" s="154"/>
      <c r="I22" s="155">
        <f t="shared" si="2"/>
        <v>0</v>
      </c>
      <c r="J22" s="156"/>
      <c r="K22" s="156"/>
    </row>
    <row r="23" spans="1:15" ht="76" customHeight="1" x14ac:dyDescent="0.2">
      <c r="A23" s="56">
        <v>7.17</v>
      </c>
      <c r="B23" s="126" t="s">
        <v>63</v>
      </c>
      <c r="C23" s="117" t="s">
        <v>275</v>
      </c>
      <c r="D23" s="47"/>
      <c r="E23" s="47"/>
      <c r="G23" s="154"/>
      <c r="H23" s="154"/>
      <c r="I23" s="155">
        <f t="shared" si="2"/>
        <v>0</v>
      </c>
      <c r="J23" s="156"/>
      <c r="K23" s="156"/>
    </row>
    <row r="24" spans="1:15" ht="85" x14ac:dyDescent="0.2">
      <c r="A24" s="57">
        <v>7.1800000000000104</v>
      </c>
      <c r="B24" s="126" t="s">
        <v>273</v>
      </c>
      <c r="C24" s="117" t="s">
        <v>124</v>
      </c>
      <c r="D24" s="47"/>
      <c r="E24" s="47"/>
      <c r="G24" s="154"/>
      <c r="H24" s="154"/>
      <c r="I24" s="155">
        <f t="shared" si="2"/>
        <v>0</v>
      </c>
      <c r="J24" s="156"/>
      <c r="K24" s="156"/>
    </row>
    <row r="25" spans="1:15" ht="57" customHeight="1" x14ac:dyDescent="0.2">
      <c r="A25" s="57">
        <v>7.19</v>
      </c>
      <c r="B25" s="149" t="s">
        <v>336</v>
      </c>
      <c r="C25" s="117" t="s">
        <v>335</v>
      </c>
      <c r="D25" s="47"/>
      <c r="E25" s="47"/>
      <c r="G25" s="154"/>
      <c r="H25" s="154"/>
      <c r="I25" s="155">
        <f t="shared" si="2"/>
        <v>0</v>
      </c>
      <c r="J25" s="156"/>
      <c r="K25" s="156"/>
    </row>
    <row r="26" spans="1:15" ht="45" customHeight="1" x14ac:dyDescent="0.2">
      <c r="A26" s="57">
        <v>7.1999999999999904</v>
      </c>
      <c r="B26" s="126" t="s">
        <v>397</v>
      </c>
      <c r="C26" s="117" t="s">
        <v>10</v>
      </c>
      <c r="D26" s="47"/>
      <c r="E26" s="47"/>
      <c r="G26" s="154"/>
      <c r="H26" s="154"/>
      <c r="I26" s="155">
        <f>D26</f>
        <v>0</v>
      </c>
      <c r="J26" s="156"/>
      <c r="K26" s="156"/>
    </row>
    <row r="27" spans="1:15" ht="59" customHeight="1" thickBot="1" x14ac:dyDescent="0.25">
      <c r="A27" s="104">
        <v>7.2099999999999804</v>
      </c>
      <c r="B27" s="164" t="s">
        <v>109</v>
      </c>
      <c r="C27" s="164" t="s">
        <v>337</v>
      </c>
      <c r="D27" s="105"/>
      <c r="E27" s="105"/>
      <c r="G27" s="154">
        <f>D27</f>
        <v>0</v>
      </c>
      <c r="H27" s="154"/>
      <c r="I27" s="155"/>
      <c r="J27" s="156"/>
      <c r="K27" s="156"/>
    </row>
    <row r="28" spans="1:15" s="90" customFormat="1" ht="40" customHeight="1" x14ac:dyDescent="0.25">
      <c r="A28" s="87"/>
      <c r="B28" s="87" t="s">
        <v>84</v>
      </c>
      <c r="C28" s="87"/>
      <c r="D28" s="103"/>
      <c r="E28" s="103"/>
      <c r="F28" s="89"/>
      <c r="G28" s="230"/>
      <c r="H28" s="230"/>
      <c r="I28" s="230"/>
      <c r="J28" s="230"/>
      <c r="K28" s="230"/>
    </row>
    <row r="29" spans="1:15" ht="59" customHeight="1" x14ac:dyDescent="0.2">
      <c r="A29" s="55">
        <v>7.22</v>
      </c>
      <c r="B29" s="42" t="s">
        <v>85</v>
      </c>
      <c r="C29" s="42" t="s">
        <v>125</v>
      </c>
      <c r="D29" s="44"/>
      <c r="E29" s="44"/>
      <c r="G29" s="154"/>
      <c r="H29" s="154">
        <f t="shared" ref="H29:H31" si="3">D29</f>
        <v>0</v>
      </c>
      <c r="I29" s="155"/>
      <c r="J29" s="156"/>
      <c r="K29" s="156">
        <f t="shared" ref="K29:K30" si="4">D29</f>
        <v>0</v>
      </c>
    </row>
    <row r="30" spans="1:15" ht="106" customHeight="1" x14ac:dyDescent="0.2">
      <c r="A30" s="56">
        <v>7.23</v>
      </c>
      <c r="B30" s="117" t="s">
        <v>276</v>
      </c>
      <c r="C30" s="117" t="s">
        <v>338</v>
      </c>
      <c r="D30" s="47"/>
      <c r="E30" s="47"/>
      <c r="G30" s="154"/>
      <c r="H30" s="154">
        <f t="shared" si="3"/>
        <v>0</v>
      </c>
      <c r="I30" s="155"/>
      <c r="J30" s="156"/>
      <c r="K30" s="156">
        <f t="shared" si="4"/>
        <v>0</v>
      </c>
    </row>
    <row r="31" spans="1:15" ht="48" customHeight="1" x14ac:dyDescent="0.2">
      <c r="A31" s="56">
        <v>7.24</v>
      </c>
      <c r="B31" s="117" t="s">
        <v>277</v>
      </c>
      <c r="C31" s="117" t="s">
        <v>339</v>
      </c>
      <c r="D31" s="47"/>
      <c r="E31" s="47"/>
      <c r="G31" s="154"/>
      <c r="H31" s="154">
        <f t="shared" si="3"/>
        <v>0</v>
      </c>
      <c r="I31" s="155"/>
      <c r="J31" s="156"/>
      <c r="K31" s="156"/>
    </row>
    <row r="32" spans="1:15" ht="53" customHeight="1" x14ac:dyDescent="0.2">
      <c r="A32" s="56">
        <v>7.25</v>
      </c>
      <c r="B32" s="117" t="s">
        <v>87</v>
      </c>
      <c r="C32" s="117" t="s">
        <v>88</v>
      </c>
      <c r="D32" s="47"/>
      <c r="E32" s="47"/>
      <c r="G32" s="154"/>
      <c r="H32" s="154"/>
      <c r="I32" s="155"/>
      <c r="J32" s="156"/>
      <c r="K32" s="156">
        <f>D32</f>
        <v>0</v>
      </c>
    </row>
    <row r="33" spans="1:11" ht="59" customHeight="1" x14ac:dyDescent="0.2">
      <c r="A33" s="55">
        <v>7.26</v>
      </c>
      <c r="B33" s="42" t="s">
        <v>89</v>
      </c>
      <c r="C33" s="42" t="s">
        <v>278</v>
      </c>
      <c r="D33" s="44"/>
      <c r="E33" s="44"/>
      <c r="G33" s="154"/>
      <c r="H33" s="154">
        <f>D33</f>
        <v>0</v>
      </c>
      <c r="I33" s="155"/>
      <c r="J33" s="156"/>
      <c r="K33" s="156"/>
    </row>
    <row r="34" spans="1:11" s="173" customFormat="1" ht="35" customHeight="1" x14ac:dyDescent="0.3">
      <c r="A34" s="127"/>
      <c r="B34" s="128" t="s">
        <v>0</v>
      </c>
      <c r="C34" s="128"/>
      <c r="D34" s="170">
        <f>COUNTIF(D5:D33,"yes")+(COUNTIF(D5:D33,"somewhat")/2)</f>
        <v>0</v>
      </c>
      <c r="E34" s="170"/>
      <c r="F34" s="178"/>
      <c r="G34" s="179">
        <f t="shared" ref="G34:K34" si="5">COUNTIF(G5:G33,"yes")+(COUNTIF(G5:G33,"somewhat")/2)</f>
        <v>0</v>
      </c>
      <c r="H34" s="179">
        <f t="shared" si="5"/>
        <v>0</v>
      </c>
      <c r="I34" s="179">
        <f t="shared" si="5"/>
        <v>0</v>
      </c>
      <c r="J34" s="179">
        <f t="shared" si="5"/>
        <v>0</v>
      </c>
      <c r="K34" s="179">
        <f t="shared" si="5"/>
        <v>0</v>
      </c>
    </row>
    <row r="35" spans="1:11" s="169" customFormat="1" ht="34" customHeight="1" x14ac:dyDescent="0.25">
      <c r="A35" s="133"/>
      <c r="B35" s="134" t="s">
        <v>175</v>
      </c>
      <c r="C35" s="135"/>
      <c r="D35" s="165" t="e">
        <f>D34/(COUNTIF(D6:D33,"*")-COUNTIF(D6:D33,"Not applicable"))</f>
        <v>#DIV/0!</v>
      </c>
      <c r="E35" s="166"/>
      <c r="F35" s="167"/>
      <c r="G35" s="168">
        <f>(COUNTIF(G6:G33,"*")-COUNTIF(G6:G33,"Not applicable"))</f>
        <v>0</v>
      </c>
      <c r="H35" s="168">
        <f t="shared" ref="H35:K35" si="6">(COUNTIF(H6:H33,"*")-COUNTIF(H6:H33,"Not applicable"))</f>
        <v>0</v>
      </c>
      <c r="I35" s="168">
        <f t="shared" si="6"/>
        <v>0</v>
      </c>
      <c r="J35" s="168">
        <f t="shared" si="6"/>
        <v>0</v>
      </c>
      <c r="K35" s="168">
        <f t="shared" si="6"/>
        <v>0</v>
      </c>
    </row>
  </sheetData>
  <sheetProtection sheet="1" objects="1" scenarios="1"/>
  <mergeCells count="5">
    <mergeCell ref="G5:K5"/>
    <mergeCell ref="G13:K13"/>
    <mergeCell ref="G28:K28"/>
    <mergeCell ref="G4:K4"/>
    <mergeCell ref="B3:E3"/>
  </mergeCells>
  <conditionalFormatting sqref="B6:B33">
    <cfRule type="expression" dxfId="8" priority="9">
      <formula>$E6="priority action"</formula>
    </cfRule>
  </conditionalFormatting>
  <conditionalFormatting sqref="D6">
    <cfRule type="containsText" dxfId="7" priority="8" operator="containsText" text="1">
      <formula>NOT(ISERROR(SEARCH("1",D6)))</formula>
    </cfRule>
  </conditionalFormatting>
  <conditionalFormatting sqref="E6">
    <cfRule type="expression" dxfId="6" priority="7">
      <formula>OR($D6="No",$D6="Somewhat")</formula>
    </cfRule>
  </conditionalFormatting>
  <conditionalFormatting sqref="D7:D12">
    <cfRule type="containsText" dxfId="5" priority="6" operator="containsText" text="1">
      <formula>NOT(ISERROR(SEARCH("1",D7)))</formula>
    </cfRule>
  </conditionalFormatting>
  <conditionalFormatting sqref="E7:E12">
    <cfRule type="expression" dxfId="4" priority="5">
      <formula>OR($D7="No",$D7="Somewhat")</formula>
    </cfRule>
  </conditionalFormatting>
  <conditionalFormatting sqref="D14:D27">
    <cfRule type="containsText" dxfId="3" priority="4" operator="containsText" text="1">
      <formula>NOT(ISERROR(SEARCH("1",D14)))</formula>
    </cfRule>
  </conditionalFormatting>
  <conditionalFormatting sqref="E14:E27">
    <cfRule type="expression" dxfId="2" priority="3">
      <formula>OR($D14="No",$D14="Somewhat")</formula>
    </cfRule>
  </conditionalFormatting>
  <conditionalFormatting sqref="D29:D33">
    <cfRule type="containsText" dxfId="1" priority="2" operator="containsText" text="1">
      <formula>NOT(ISERROR(SEARCH("1",D29)))</formula>
    </cfRule>
  </conditionalFormatting>
  <conditionalFormatting sqref="E29:E33">
    <cfRule type="expression" dxfId="0" priority="1">
      <formula>OR($D29="No",$D29="Somewhat")</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AA53622-40ED-4EBE-A8B7-CEE46EFA984C}">
          <x14:formula1>
            <xm:f>Hidden!$A$1:$A$2</xm:f>
          </x14:formula1>
          <xm:sqref>E6:E12 E14:E27 E29:E33</xm:sqref>
        </x14:dataValidation>
        <x14:dataValidation type="list" allowBlank="1" showInputMessage="1" showErrorMessage="1" xr:uid="{DAF46B33-5EEE-41EB-BE91-C8610CAC7CE7}">
          <x14:formula1>
            <xm:f>Hidden!$A$4:$A$7</xm:f>
          </x14:formula1>
          <xm:sqref>D6:D12 D14:D27 D29:D33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K56"/>
  <sheetViews>
    <sheetView showGridLines="0" zoomScale="90" zoomScaleNormal="90" workbookViewId="0">
      <selection activeCell="B2" sqref="B2"/>
    </sheetView>
  </sheetViews>
  <sheetFormatPr baseColWidth="10" defaultColWidth="18" defaultRowHeight="16" x14ac:dyDescent="0.25"/>
  <cols>
    <col min="1" max="1" width="13.5" style="13" customWidth="1"/>
    <col min="2" max="2" width="59.1640625" style="13" customWidth="1"/>
    <col min="3" max="3" width="48.1640625" style="13" customWidth="1"/>
    <col min="4" max="4" width="45.83203125" style="13" customWidth="1"/>
    <col min="5" max="5" width="48" style="13" customWidth="1"/>
    <col min="6" max="6" width="43.33203125" style="13" customWidth="1"/>
    <col min="7" max="7" width="43.6640625" style="13" customWidth="1"/>
    <col min="8" max="8" width="46.33203125" style="13" customWidth="1"/>
    <col min="9" max="16384" width="18" style="13"/>
  </cols>
  <sheetData>
    <row r="1" spans="1:11" customFormat="1" ht="34" x14ac:dyDescent="0.5">
      <c r="A1" s="69"/>
      <c r="B1" s="30" t="s">
        <v>358</v>
      </c>
      <c r="C1" s="29"/>
      <c r="D1" s="29"/>
      <c r="E1" s="29"/>
      <c r="F1" s="233"/>
      <c r="G1" s="233"/>
      <c r="H1" s="233"/>
      <c r="I1" s="233"/>
      <c r="J1" s="233"/>
      <c r="K1" s="233"/>
    </row>
    <row r="2" spans="1:11" customFormat="1" ht="70" customHeight="1" x14ac:dyDescent="0.3">
      <c r="A2" s="101"/>
      <c r="B2" s="236" t="s">
        <v>398</v>
      </c>
      <c r="C2" s="52"/>
      <c r="D2" s="52"/>
      <c r="E2" s="52"/>
      <c r="F2" s="234"/>
      <c r="G2" s="235"/>
      <c r="H2" s="235"/>
      <c r="I2" s="235"/>
      <c r="J2" s="235"/>
      <c r="K2" s="235"/>
    </row>
    <row r="3" spans="1:11" ht="28" customHeight="1" x14ac:dyDescent="0.25">
      <c r="B3" s="143" t="s">
        <v>344</v>
      </c>
      <c r="C3" s="143"/>
    </row>
    <row r="4" spans="1:11" ht="20" x14ac:dyDescent="0.3">
      <c r="B4" s="100" t="s">
        <v>360</v>
      </c>
      <c r="C4" s="142" t="e">
        <f>'1 Perception'!D16</f>
        <v>#DIV/0!</v>
      </c>
      <c r="D4" s="24" t="e">
        <f t="shared" ref="D4:D10" si="0">C4</f>
        <v>#DIV/0!</v>
      </c>
      <c r="E4" s="24"/>
    </row>
    <row r="5" spans="1:11" ht="20" x14ac:dyDescent="0.3">
      <c r="B5" s="100" t="s">
        <v>361</v>
      </c>
      <c r="C5" s="142" t="e">
        <f>'2 Allies'!D18</f>
        <v>#DIV/0!</v>
      </c>
      <c r="D5" s="24" t="e">
        <f t="shared" si="0"/>
        <v>#DIV/0!</v>
      </c>
      <c r="E5" s="24"/>
    </row>
    <row r="6" spans="1:11" ht="20" x14ac:dyDescent="0.3">
      <c r="B6" s="100" t="s">
        <v>362</v>
      </c>
      <c r="C6" s="142" t="e">
        <f>'3 Documentation'!D16</f>
        <v>#DIV/0!</v>
      </c>
      <c r="D6" s="24" t="e">
        <f t="shared" si="0"/>
        <v>#DIV/0!</v>
      </c>
      <c r="E6" s="24"/>
    </row>
    <row r="7" spans="1:11" ht="20" x14ac:dyDescent="0.3">
      <c r="B7" s="100" t="s">
        <v>363</v>
      </c>
      <c r="C7" s="142" t="e">
        <f>'4 Internal Structures'!D50</f>
        <v>#DIV/0!</v>
      </c>
      <c r="D7" s="24" t="e">
        <f t="shared" si="0"/>
        <v>#DIV/0!</v>
      </c>
      <c r="E7" s="24"/>
    </row>
    <row r="8" spans="1:11" ht="20" x14ac:dyDescent="0.3">
      <c r="B8" s="100" t="s">
        <v>364</v>
      </c>
      <c r="C8" s="142" t="e">
        <f>'5 Data'!D46</f>
        <v>#DIV/0!</v>
      </c>
      <c r="D8" s="24" t="e">
        <f t="shared" si="0"/>
        <v>#DIV/0!</v>
      </c>
      <c r="E8" s="24"/>
    </row>
    <row r="9" spans="1:11" ht="20" x14ac:dyDescent="0.3">
      <c r="B9" s="100" t="s">
        <v>365</v>
      </c>
      <c r="C9" s="142" t="e">
        <f>'6 Physical protections '!D36</f>
        <v>#DIV/0!</v>
      </c>
      <c r="D9" s="24" t="e">
        <f t="shared" si="0"/>
        <v>#DIV/0!</v>
      </c>
      <c r="E9" s="24"/>
    </row>
    <row r="10" spans="1:11" ht="20" x14ac:dyDescent="0.3">
      <c r="B10" s="100" t="s">
        <v>366</v>
      </c>
      <c r="C10" s="142" t="e">
        <f>'7 Outreach'!D35</f>
        <v>#DIV/0!</v>
      </c>
      <c r="D10" s="24" t="e">
        <f t="shared" si="0"/>
        <v>#DIV/0!</v>
      </c>
      <c r="E10" s="24"/>
    </row>
    <row r="11" spans="1:11" s="15" customFormat="1" ht="30" customHeight="1" x14ac:dyDescent="0.2">
      <c r="B11" s="143" t="s">
        <v>345</v>
      </c>
      <c r="C11" s="143"/>
      <c r="D11" s="198"/>
      <c r="E11" s="198"/>
    </row>
    <row r="12" spans="1:11" ht="20" x14ac:dyDescent="0.3">
      <c r="B12" s="100" t="s">
        <v>367</v>
      </c>
      <c r="C12" s="142" t="e">
        <f>SUM('1 Perception'!G15,'2 Allies'!G17,'3 Documentation'!G15,'4 Internal Structures'!G49,'5 Data'!G45,'6 Physical protections '!G35,'7 Outreach'!G34)/SUM('1 Perception'!G16,'2 Allies'!G18,'3 Documentation'!G16,'4 Internal Structures'!G50,'5 Data'!G46,'6 Physical protections '!G36,'7 Outreach'!G35)</f>
        <v>#DIV/0!</v>
      </c>
      <c r="D12" s="24"/>
      <c r="E12" s="24" t="e">
        <f>C12</f>
        <v>#DIV/0!</v>
      </c>
    </row>
    <row r="13" spans="1:11" ht="20" x14ac:dyDescent="0.3">
      <c r="B13" s="100" t="s">
        <v>368</v>
      </c>
      <c r="C13" s="142" t="e">
        <f>SUM('1 Perception'!H15,'2 Allies'!H17,'3 Documentation'!H15,'4 Internal Structures'!H49,'5 Data'!H45,'6 Physical protections '!H35,'7 Outreach'!H34)/SUM('1 Perception'!H16,'2 Allies'!H18,'3 Documentation'!H16,'4 Internal Structures'!H50,'5 Data'!H46,'6 Physical protections '!H36,'7 Outreach'!H35)</f>
        <v>#DIV/0!</v>
      </c>
      <c r="D13" s="24"/>
      <c r="E13" s="24" t="e">
        <f>C13</f>
        <v>#DIV/0!</v>
      </c>
    </row>
    <row r="14" spans="1:11" ht="20" x14ac:dyDescent="0.3">
      <c r="B14" s="100" t="s">
        <v>369</v>
      </c>
      <c r="C14" s="142" t="e">
        <f>SUM('1 Perception'!I15,'2 Allies'!I17,'3 Documentation'!I15,'4 Internal Structures'!I49,'5 Data'!I45,'6 Physical protections '!I35,'7 Outreach'!I34)/SUM('1 Perception'!I16,'2 Allies'!I18,'3 Documentation'!I16,'4 Internal Structures'!I50,'5 Data'!I46,'6 Physical protections '!I36,'7 Outreach'!I35)</f>
        <v>#DIV/0!</v>
      </c>
      <c r="D14" s="24"/>
      <c r="E14" s="24" t="e">
        <f>C14</f>
        <v>#DIV/0!</v>
      </c>
    </row>
    <row r="15" spans="1:11" ht="20" x14ac:dyDescent="0.3">
      <c r="B15" s="100" t="s">
        <v>370</v>
      </c>
      <c r="C15" s="142" t="e">
        <f>SUM('1 Perception'!J15,'2 Allies'!J17,'3 Documentation'!J15,'4 Internal Structures'!J49,'5 Data'!J45,'6 Physical protections '!J35,'7 Outreach'!J34)/SUM('1 Perception'!J16,'2 Allies'!J18,'3 Documentation'!J16,'4 Internal Structures'!J50,'5 Data'!J46,'6 Physical protections '!J36,'7 Outreach'!J35)</f>
        <v>#DIV/0!</v>
      </c>
      <c r="D15" s="24"/>
      <c r="E15" s="24" t="e">
        <f>C15</f>
        <v>#DIV/0!</v>
      </c>
    </row>
    <row r="16" spans="1:11" ht="20" x14ac:dyDescent="0.3">
      <c r="B16" s="100" t="s">
        <v>371</v>
      </c>
      <c r="C16" s="142" t="e">
        <f>SUM('1 Perception'!K15,'2 Allies'!K17,'3 Documentation'!K15,'4 Internal Structures'!K49,'5 Data'!K45,'6 Physical protections '!K35,'7 Outreach'!K34)/SUM('1 Perception'!K16,'2 Allies'!K18,'3 Documentation'!K16,'4 Internal Structures'!K50,'5 Data'!K46,'6 Physical protections '!K36,'7 Outreach'!K35)</f>
        <v>#DIV/0!</v>
      </c>
      <c r="D16" s="24"/>
      <c r="E16" s="24" t="e">
        <f>C16</f>
        <v>#DIV/0!</v>
      </c>
    </row>
    <row r="18" spans="2:8" s="145" customFormat="1" ht="32" customHeight="1" x14ac:dyDescent="0.2">
      <c r="B18" s="143" t="s">
        <v>346</v>
      </c>
      <c r="C18" s="144"/>
      <c r="D18" s="143"/>
      <c r="E18" s="143"/>
      <c r="F18" s="143"/>
      <c r="G18" s="143"/>
      <c r="H18" s="143"/>
    </row>
    <row r="19" spans="2:8" s="147" customFormat="1" ht="35" customHeight="1" x14ac:dyDescent="0.2">
      <c r="B19" s="146" t="str">
        <f>B4</f>
        <v>1 Perception</v>
      </c>
      <c r="C19" s="146" t="str">
        <f>B5</f>
        <v>2 Allies</v>
      </c>
      <c r="D19" s="146" t="str">
        <f>B6</f>
        <v>3 Documentation</v>
      </c>
      <c r="E19" s="146" t="str">
        <f>B7</f>
        <v>4 Internal Structures</v>
      </c>
      <c r="F19" s="146" t="str">
        <f>B8</f>
        <v>5 Data</v>
      </c>
      <c r="G19" s="146" t="str">
        <f>B9</f>
        <v>6 Physical protections</v>
      </c>
      <c r="H19" s="146" t="str">
        <f>B10</f>
        <v>7 Outreach</v>
      </c>
    </row>
    <row r="20" spans="2:8" ht="68.5" customHeight="1" x14ac:dyDescent="0.25">
      <c r="B20" s="21" t="e" cm="1" vm="1">
        <f t="array" ref="B20">_xlfn._xlws.FILTER('1 Perception'!B5:B14,Hidden!A10='1 Perception'!E5:E14)</f>
        <v>#VALUE!</v>
      </c>
      <c r="C20" s="21" t="e" cm="1" vm="1">
        <f t="array" ref="C20">_xlfn._xlws.FILTER('2 Allies'!B5:B16,Hidden!A10='2 Allies'!E5:E16)</f>
        <v>#VALUE!</v>
      </c>
      <c r="D20" s="21" t="e" cm="1" vm="1">
        <f t="array" ref="D20">_xlfn._xlws.FILTER('3 Documentation'!B5:B14,Hidden!A10='3 Documentation'!E5:E14)</f>
        <v>#VALUE!</v>
      </c>
      <c r="E20" s="21" t="e" cm="1" vm="1">
        <f t="array" ref="E20">_xlfn._xlws.FILTER('4 Internal Structures'!B6:B48,Hidden!A10='4 Internal Structures'!E6:E48)</f>
        <v>#VALUE!</v>
      </c>
      <c r="F20" s="21" t="e" cm="1" vm="1">
        <f t="array" ref="F20">_xlfn._xlws.FILTER('5 Data'!B6:B44,Hidden!A10='5 Data'!E6:E44)</f>
        <v>#VALUE!</v>
      </c>
      <c r="G20" s="21" t="e" cm="1" vm="1">
        <f t="array" ref="G20">_xlfn._xlws.FILTER('6 Physical protections '!B5:B34,Hidden!A10='6 Physical protections '!E5:E34)</f>
        <v>#VALUE!</v>
      </c>
      <c r="H20" s="21" t="e" cm="1" vm="1">
        <f t="array" ref="H20">_xlfn._xlws.FILTER('7 Outreach'!B6:B33,Hidden!A10='7 Outreach'!E6:E33)</f>
        <v>#VALUE!</v>
      </c>
    </row>
    <row r="21" spans="2:8" ht="87.5" customHeight="1" x14ac:dyDescent="0.25">
      <c r="B21" s="21"/>
      <c r="C21" s="21"/>
      <c r="D21" s="21"/>
      <c r="E21" s="21"/>
      <c r="F21" s="21"/>
      <c r="G21" s="21"/>
      <c r="H21" s="21"/>
    </row>
    <row r="22" spans="2:8" ht="68.5" customHeight="1" x14ac:dyDescent="0.25">
      <c r="B22" s="21"/>
      <c r="C22" s="21"/>
      <c r="D22" s="21"/>
      <c r="E22" s="21"/>
      <c r="F22" s="21"/>
      <c r="G22" s="21"/>
      <c r="H22" s="21"/>
    </row>
    <row r="23" spans="2:8" ht="72.25" customHeight="1" x14ac:dyDescent="0.25">
      <c r="B23" s="21"/>
      <c r="C23" s="21"/>
      <c r="D23" s="21"/>
      <c r="E23" s="21"/>
      <c r="F23" s="21"/>
      <c r="G23" s="21"/>
      <c r="H23" s="21"/>
    </row>
    <row r="24" spans="2:8" ht="77.75" customHeight="1" x14ac:dyDescent="0.25">
      <c r="B24" s="21"/>
      <c r="C24" s="21"/>
      <c r="D24" s="21"/>
      <c r="E24" s="21"/>
      <c r="F24" s="21"/>
      <c r="G24" s="21"/>
      <c r="H24" s="21"/>
    </row>
    <row r="25" spans="2:8" ht="81.25" customHeight="1" x14ac:dyDescent="0.25">
      <c r="B25" s="21"/>
      <c r="C25" s="21"/>
      <c r="D25" s="21"/>
      <c r="E25" s="21"/>
      <c r="F25" s="21"/>
      <c r="G25" s="21"/>
      <c r="H25" s="21"/>
    </row>
    <row r="26" spans="2:8" ht="74" customHeight="1" x14ac:dyDescent="0.25">
      <c r="B26" s="21"/>
      <c r="C26" s="21"/>
      <c r="D26" s="21"/>
      <c r="E26" s="21"/>
      <c r="F26" s="21"/>
      <c r="G26" s="21"/>
      <c r="H26" s="21"/>
    </row>
    <row r="27" spans="2:8" ht="80.75" customHeight="1" x14ac:dyDescent="0.25">
      <c r="B27" s="21"/>
      <c r="C27" s="21"/>
      <c r="D27" s="21"/>
      <c r="E27" s="21"/>
      <c r="F27" s="21"/>
      <c r="G27" s="21"/>
      <c r="H27" s="21"/>
    </row>
    <row r="28" spans="2:8" ht="86.75" customHeight="1" x14ac:dyDescent="0.25">
      <c r="B28" s="21"/>
      <c r="C28" s="21"/>
      <c r="D28" s="21"/>
      <c r="E28" s="21"/>
      <c r="F28" s="21"/>
      <c r="G28" s="21"/>
      <c r="H28" s="21"/>
    </row>
    <row r="29" spans="2:8" x14ac:dyDescent="0.25">
      <c r="B29" s="21"/>
      <c r="C29" s="21"/>
      <c r="D29" s="21"/>
      <c r="E29" s="21"/>
      <c r="F29" s="21"/>
      <c r="G29" s="21"/>
      <c r="H29" s="21"/>
    </row>
    <row r="30" spans="2:8" x14ac:dyDescent="0.25">
      <c r="B30" s="21"/>
      <c r="C30" s="21"/>
      <c r="D30" s="21"/>
      <c r="E30" s="21"/>
      <c r="F30" s="21"/>
      <c r="G30" s="21"/>
      <c r="H30" s="21"/>
    </row>
    <row r="31" spans="2:8" x14ac:dyDescent="0.25">
      <c r="B31" s="21"/>
      <c r="C31" s="21"/>
      <c r="D31" s="21"/>
      <c r="E31" s="21"/>
      <c r="F31" s="21"/>
      <c r="G31" s="21"/>
      <c r="H31" s="21"/>
    </row>
    <row r="32" spans="2:8" x14ac:dyDescent="0.25">
      <c r="B32" s="21"/>
      <c r="C32" s="21"/>
      <c r="D32" s="21"/>
      <c r="E32" s="21"/>
      <c r="F32" s="21"/>
      <c r="G32" s="21"/>
      <c r="H32" s="21"/>
    </row>
    <row r="33" spans="2:8" x14ac:dyDescent="0.25">
      <c r="B33" s="21"/>
      <c r="C33" s="21"/>
      <c r="D33" s="21"/>
      <c r="E33" s="21"/>
      <c r="F33" s="21"/>
      <c r="G33" s="21"/>
      <c r="H33" s="21"/>
    </row>
    <row r="34" spans="2:8" x14ac:dyDescent="0.25">
      <c r="B34" s="21"/>
      <c r="C34" s="21"/>
      <c r="D34" s="21"/>
      <c r="E34" s="21"/>
      <c r="F34" s="21"/>
      <c r="G34" s="21"/>
      <c r="H34" s="21"/>
    </row>
    <row r="35" spans="2:8" x14ac:dyDescent="0.25">
      <c r="B35" s="21"/>
      <c r="C35" s="21"/>
      <c r="D35" s="21"/>
      <c r="E35" s="21"/>
      <c r="F35" s="21"/>
      <c r="G35" s="21"/>
      <c r="H35" s="21"/>
    </row>
    <row r="36" spans="2:8" x14ac:dyDescent="0.25">
      <c r="B36" s="21"/>
      <c r="C36" s="21"/>
      <c r="D36" s="21"/>
      <c r="E36" s="21"/>
      <c r="F36" s="21"/>
      <c r="G36" s="21"/>
      <c r="H36" s="21"/>
    </row>
    <row r="37" spans="2:8" x14ac:dyDescent="0.25">
      <c r="B37" s="21"/>
      <c r="C37" s="21"/>
      <c r="D37" s="21"/>
      <c r="E37" s="21"/>
      <c r="F37" s="21"/>
      <c r="G37" s="21"/>
      <c r="H37" s="21"/>
    </row>
    <row r="38" spans="2:8" x14ac:dyDescent="0.25">
      <c r="B38" s="21"/>
      <c r="C38" s="21"/>
      <c r="D38" s="21"/>
      <c r="E38" s="21"/>
      <c r="F38" s="21"/>
      <c r="G38" s="21"/>
      <c r="H38" s="21"/>
    </row>
    <row r="39" spans="2:8" x14ac:dyDescent="0.25">
      <c r="B39" s="21"/>
      <c r="C39" s="21"/>
      <c r="D39" s="21"/>
      <c r="E39" s="21"/>
      <c r="F39" s="21"/>
      <c r="G39" s="21"/>
      <c r="H39" s="21"/>
    </row>
    <row r="40" spans="2:8" x14ac:dyDescent="0.25">
      <c r="B40" s="21"/>
      <c r="C40" s="21"/>
      <c r="D40" s="21"/>
      <c r="E40" s="21"/>
      <c r="F40" s="21"/>
      <c r="G40" s="21"/>
      <c r="H40" s="21"/>
    </row>
    <row r="41" spans="2:8" x14ac:dyDescent="0.25">
      <c r="B41" s="21"/>
      <c r="C41" s="21"/>
      <c r="D41" s="21"/>
      <c r="E41" s="21"/>
      <c r="F41" s="21"/>
      <c r="G41" s="21"/>
      <c r="H41" s="21"/>
    </row>
    <row r="42" spans="2:8" x14ac:dyDescent="0.25">
      <c r="B42" s="21"/>
      <c r="C42" s="21"/>
      <c r="D42" s="21"/>
      <c r="E42" s="21"/>
      <c r="F42" s="21"/>
      <c r="G42" s="21"/>
      <c r="H42" s="21"/>
    </row>
    <row r="43" spans="2:8" x14ac:dyDescent="0.25">
      <c r="B43" s="21"/>
      <c r="C43" s="21"/>
      <c r="D43" s="21"/>
      <c r="E43" s="21"/>
      <c r="F43" s="21"/>
      <c r="G43" s="21"/>
      <c r="H43" s="21"/>
    </row>
    <row r="44" spans="2:8" x14ac:dyDescent="0.25">
      <c r="B44" s="21"/>
      <c r="C44" s="21"/>
      <c r="D44" s="21"/>
      <c r="E44" s="21"/>
      <c r="F44" s="21"/>
      <c r="G44" s="21"/>
      <c r="H44" s="21"/>
    </row>
    <row r="45" spans="2:8" x14ac:dyDescent="0.25">
      <c r="B45" s="21"/>
      <c r="C45" s="21"/>
      <c r="D45" s="21"/>
      <c r="E45" s="21"/>
      <c r="F45" s="21"/>
      <c r="G45" s="21"/>
      <c r="H45" s="21"/>
    </row>
    <row r="46" spans="2:8" x14ac:dyDescent="0.25">
      <c r="B46" s="21"/>
      <c r="C46" s="21"/>
      <c r="D46" s="21"/>
      <c r="E46" s="21"/>
      <c r="F46" s="21"/>
      <c r="G46" s="21"/>
      <c r="H46" s="21"/>
    </row>
    <row r="47" spans="2:8" x14ac:dyDescent="0.25">
      <c r="B47" s="21"/>
      <c r="C47" s="21"/>
      <c r="D47" s="21"/>
      <c r="E47" s="21"/>
      <c r="F47" s="21"/>
      <c r="G47" s="21"/>
      <c r="H47" s="21"/>
    </row>
    <row r="48" spans="2:8" x14ac:dyDescent="0.25">
      <c r="B48" s="21"/>
      <c r="C48" s="21"/>
      <c r="D48" s="21"/>
      <c r="E48" s="21"/>
      <c r="F48" s="21"/>
      <c r="G48" s="21"/>
      <c r="H48" s="21"/>
    </row>
    <row r="49" spans="2:8" x14ac:dyDescent="0.25">
      <c r="B49" s="21"/>
      <c r="C49" s="21"/>
      <c r="D49" s="21"/>
      <c r="E49" s="21"/>
      <c r="F49" s="21"/>
      <c r="G49" s="21"/>
      <c r="H49" s="21"/>
    </row>
    <row r="50" spans="2:8" x14ac:dyDescent="0.25">
      <c r="B50" s="21"/>
      <c r="C50" s="21"/>
      <c r="D50" s="21"/>
      <c r="E50" s="21"/>
      <c r="F50" s="21"/>
      <c r="G50" s="21"/>
      <c r="H50" s="21"/>
    </row>
    <row r="51" spans="2:8" x14ac:dyDescent="0.25">
      <c r="B51" s="21"/>
      <c r="C51" s="21"/>
      <c r="D51" s="21"/>
      <c r="E51" s="21"/>
      <c r="F51" s="21"/>
      <c r="G51" s="21"/>
      <c r="H51" s="21"/>
    </row>
    <row r="52" spans="2:8" x14ac:dyDescent="0.25">
      <c r="B52" s="21"/>
      <c r="C52" s="21"/>
      <c r="D52" s="21"/>
      <c r="E52" s="21"/>
      <c r="F52" s="21"/>
      <c r="G52" s="21"/>
      <c r="H52" s="21"/>
    </row>
    <row r="53" spans="2:8" x14ac:dyDescent="0.25">
      <c r="B53" s="21"/>
      <c r="C53" s="21"/>
      <c r="D53" s="21"/>
      <c r="E53" s="21"/>
      <c r="F53" s="21"/>
      <c r="G53" s="21"/>
      <c r="H53" s="21"/>
    </row>
    <row r="54" spans="2:8" x14ac:dyDescent="0.25">
      <c r="B54" s="21"/>
      <c r="C54" s="21"/>
      <c r="D54" s="21"/>
      <c r="E54" s="21"/>
      <c r="F54" s="21"/>
      <c r="G54" s="21"/>
      <c r="H54" s="21"/>
    </row>
    <row r="55" spans="2:8" x14ac:dyDescent="0.25">
      <c r="B55" s="21"/>
      <c r="C55" s="21"/>
      <c r="D55" s="21"/>
      <c r="E55" s="21"/>
      <c r="F55" s="21"/>
      <c r="G55" s="21"/>
      <c r="H55" s="21"/>
    </row>
    <row r="56" spans="2:8" x14ac:dyDescent="0.25">
      <c r="B56" s="21"/>
      <c r="C56" s="21"/>
      <c r="D56" s="21"/>
      <c r="E56" s="21"/>
      <c r="F56" s="21"/>
      <c r="G56" s="21"/>
      <c r="H56" s="21"/>
    </row>
  </sheetData>
  <sheetProtection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263C-C5CA-4DCF-90E8-084C2DA64902}">
  <sheetPr codeName="Sheet11"/>
  <dimension ref="A1:A10"/>
  <sheetViews>
    <sheetView zoomScale="90" zoomScaleNormal="90" workbookViewId="0">
      <selection activeCell="A10" sqref="A10"/>
    </sheetView>
  </sheetViews>
  <sheetFormatPr baseColWidth="10" defaultColWidth="8.83203125" defaultRowHeight="15" x14ac:dyDescent="0.2"/>
  <sheetData>
    <row r="1" spans="1:1" x14ac:dyDescent="0.2">
      <c r="A1" t="s">
        <v>242</v>
      </c>
    </row>
    <row r="2" spans="1:1" x14ac:dyDescent="0.2">
      <c r="A2" t="s">
        <v>243</v>
      </c>
    </row>
    <row r="4" spans="1:1" x14ac:dyDescent="0.2">
      <c r="A4" t="s">
        <v>1</v>
      </c>
    </row>
    <row r="5" spans="1:1" x14ac:dyDescent="0.2">
      <c r="A5" t="s">
        <v>2</v>
      </c>
    </row>
    <row r="6" spans="1:1" x14ac:dyDescent="0.2">
      <c r="A6" t="s">
        <v>54</v>
      </c>
    </row>
    <row r="7" spans="1:1" x14ac:dyDescent="0.2">
      <c r="A7" t="s">
        <v>3</v>
      </c>
    </row>
    <row r="10" spans="1:1" x14ac:dyDescent="0.2">
      <c r="A10" t="s">
        <v>242</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25025EA42C304EBCD929921F538C3F" ma:contentTypeVersion="13" ma:contentTypeDescription="Create a new document." ma:contentTypeScope="" ma:versionID="ad7cddfda0a8a315eb68c7491343c2ff">
  <xsd:schema xmlns:xsd="http://www.w3.org/2001/XMLSchema" xmlns:xs="http://www.w3.org/2001/XMLSchema" xmlns:p="http://schemas.microsoft.com/office/2006/metadata/properties" xmlns:ns3="a873ff08-4e00-4b20-be27-6a6630b41a1a" xmlns:ns4="850f1754-e3dd-4eec-8003-3b9176809a28" targetNamespace="http://schemas.microsoft.com/office/2006/metadata/properties" ma:root="true" ma:fieldsID="35ef3a3d96e74a99494701d1a63e6fcc" ns3:_="" ns4:_="">
    <xsd:import namespace="a873ff08-4e00-4b20-be27-6a6630b41a1a"/>
    <xsd:import namespace="850f1754-e3dd-4eec-8003-3b9176809a2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73ff08-4e00-4b20-be27-6a6630b41a1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0f1754-e3dd-4eec-8003-3b9176809a2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E2B493-7864-4934-B501-37C83EC6B27F}">
  <ds:schemaRefs>
    <ds:schemaRef ds:uri="http://purl.org/dc/elements/1.1/"/>
    <ds:schemaRef ds:uri="http://schemas.openxmlformats.org/package/2006/metadata/core-properties"/>
    <ds:schemaRef ds:uri="850f1754-e3dd-4eec-8003-3b9176809a28"/>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a873ff08-4e00-4b20-be27-6a6630b41a1a"/>
    <ds:schemaRef ds:uri="http://purl.org/dc/terms/"/>
  </ds:schemaRefs>
</ds:datastoreItem>
</file>

<file path=customXml/itemProps2.xml><?xml version="1.0" encoding="utf-8"?>
<ds:datastoreItem xmlns:ds="http://schemas.openxmlformats.org/officeDocument/2006/customXml" ds:itemID="{B97A9813-5282-4590-9416-CE311DD1F10D}">
  <ds:schemaRefs>
    <ds:schemaRef ds:uri="http://schemas.microsoft.com/sharepoint/v3/contenttype/forms"/>
  </ds:schemaRefs>
</ds:datastoreItem>
</file>

<file path=customXml/itemProps3.xml><?xml version="1.0" encoding="utf-8"?>
<ds:datastoreItem xmlns:ds="http://schemas.openxmlformats.org/officeDocument/2006/customXml" ds:itemID="{71C344A6-A830-43AA-8E1E-2457970BE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73ff08-4e00-4b20-be27-6a6630b41a1a"/>
    <ds:schemaRef ds:uri="850f1754-e3dd-4eec-8003-3b9176809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1 Perception</vt:lpstr>
      <vt:lpstr>2 Allies</vt:lpstr>
      <vt:lpstr>3 Documentation</vt:lpstr>
      <vt:lpstr>4 Internal Structures</vt:lpstr>
      <vt:lpstr>5 Data</vt:lpstr>
      <vt:lpstr>6 Physical protections </vt:lpstr>
      <vt:lpstr>7 Outreach</vt:lpstr>
      <vt:lpstr>Scores and Priority Strategies</vt:lpstr>
      <vt:lpstr>Hidden</vt:lpstr>
    </vt:vector>
  </TitlesOfParts>
  <Company>FHI 360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Dayton</dc:creator>
  <cp:lastModifiedBy>Microsoft Office User</cp:lastModifiedBy>
  <cp:lastPrinted>2020-01-24T18:29:53Z</cp:lastPrinted>
  <dcterms:created xsi:type="dcterms:W3CDTF">2020-01-18T08:47:43Z</dcterms:created>
  <dcterms:modified xsi:type="dcterms:W3CDTF">2022-12-12T11:46:02Z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0x010100DC25025EA42C304EBCD929921F538C3F</vt:lpwstr>
  </property>
</Properties>
</file>